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2760" yWindow="32760" windowWidth="20730" windowHeight="4500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2">'розділ 2'!$A$1:$G$59</definedName>
    <definedName name="_xlnm.Print_Area" localSheetId="3">'розділ 3'!$A$1:$I$71</definedName>
    <definedName name="_xlnm.Print_Area" localSheetId="4">'розділ 4'!$A$1:$D$29</definedName>
    <definedName name="_xlnm.Print_Area" localSheetId="0">'Титульний лист '!$B$1:$H$42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E57" i="9"/>
  <c r="F57" i="9"/>
  <c r="G57" i="9"/>
  <c r="H57" i="9"/>
  <c r="I57" i="9"/>
  <c r="G54" i="23"/>
  <c r="L6" i="15"/>
  <c r="L7" i="15"/>
  <c r="L8" i="15"/>
  <c r="L9" i="15"/>
  <c r="L10" i="15"/>
  <c r="L11" i="15"/>
  <c r="L12" i="15"/>
  <c r="L13" i="15"/>
  <c r="L14" i="15"/>
  <c r="L15" i="15"/>
  <c r="E16" i="15"/>
  <c r="E46" i="15"/>
  <c r="F16" i="15"/>
  <c r="G16" i="15"/>
  <c r="G46" i="15"/>
  <c r="H16" i="15"/>
  <c r="I16" i="15"/>
  <c r="I46" i="15"/>
  <c r="J16" i="15"/>
  <c r="D4" i="22"/>
  <c r="K16" i="15"/>
  <c r="K4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J45" i="15"/>
  <c r="D7" i="22"/>
  <c r="I45" i="15"/>
  <c r="H45" i="15"/>
  <c r="H46" i="15"/>
  <c r="D9" i="22"/>
  <c r="G45" i="15"/>
  <c r="F45" i="15"/>
  <c r="F46" i="15"/>
  <c r="D8" i="22"/>
  <c r="E45" i="15"/>
  <c r="L45" i="15"/>
  <c r="D10" i="22"/>
  <c r="L46" i="15"/>
  <c r="J46" i="15"/>
  <c r="D3" i="22"/>
  <c r="L16" i="15"/>
</calcChain>
</file>

<file path=xl/sharedStrings.xml><?xml version="1.0" encoding="utf-8"?>
<sst xmlns="http://schemas.openxmlformats.org/spreadsheetml/2006/main" count="288" uniqueCount="216">
  <si>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</si>
  <si>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</si>
  <si>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</si>
  <si>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</si>
  <si>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</si>
  <si>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</si>
  <si>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</si>
  <si>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</si>
  <si>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</si>
  <si>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</si>
  <si>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</si>
  <si>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</si>
  <si>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</si>
  <si>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</si>
  <si>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</si>
  <si>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</si>
  <si>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</si>
  <si>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</si>
  <si>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</si>
  <si>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</si>
  <si>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</si>
  <si>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</si>
  <si>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</si>
  <si>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</si>
  <si>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</si>
  <si>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</si>
  <si>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</si>
  <si>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</si>
  <si>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</si>
  <si>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</si>
  <si>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</si>
  <si>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</si>
  <si>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</si>
  <si>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</si>
  <si>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</si>
  <si>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</si>
  <si>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</si>
  <si>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</si>
  <si>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</si>
  <si>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</si>
  <si>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</si>
  <si>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</si>
  <si>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</si>
  <si>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</si>
  <si>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</si>
  <si>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</si>
  <si>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</si>
  <si>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</si>
  <si>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</si>
  <si>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</si>
  <si>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</si>
  <si>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</si>
  <si>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</si>
  <si>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</si>
  <si>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</si>
  <si>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</si>
  <si>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</si>
  <si>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</si>
  <si>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</si>
  <si>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</si>
  <si>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</si>
  <si>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</si>
  <si>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</si>
  <si>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</si>
  <si>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</si>
  <si>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</si>
  <si>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</si>
  <si>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</si>
  <si>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</si>
  <si>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</si>
  <si>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</si>
  <si>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</si>
  <si>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</si>
  <si>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</si>
  <si>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</si>
  <si>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</si>
  <si>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</si>
  <si>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</si>
  <si>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</si>
  <si>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</si>
  <si>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</si>
  <si>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</si>
  <si>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</si>
  <si>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</si>
  <si>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</si>
  <si>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</si>
  <si>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</si>
  <si>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</si>
  <si>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</si>
  <si>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</si>
  <si>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</si>
  <si>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</si>
  <si>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</si>
  <si>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</si>
  <si>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</si>
  <si>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</si>
  <si>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</si>
  <si>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</si>
  <si>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</si>
  <si>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</si>
  <si>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</si>
  <si>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</si>
  <si>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</si>
  <si>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</si>
  <si>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</si>
  <si>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</si>
  <si>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</si>
  <si>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</si>
  <si>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</si>
  <si>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</si>
  <si>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</si>
  <si>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</si>
  <si>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</si>
  <si>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</si>
  <si>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</si>
  <si>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</si>
  <si>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</si>
  <si>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</si>
  <si>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</si>
  <si>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</si>
  <si>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</si>
  <si>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</si>
  <si>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</si>
  <si>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</si>
  <si>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</si>
  <si>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</si>
  <si>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</si>
  <si>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</si>
  <si>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</si>
  <si>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</si>
  <si>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</si>
  <si>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</si>
  <si>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</si>
  <si>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</si>
  <si>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</si>
  <si>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</si>
  <si>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</si>
  <si>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</si>
  <si>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</si>
  <si>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</si>
  <si>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</si>
  <si>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</si>
  <si>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</si>
  <si>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</si>
  <si>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</si>
  <si>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</si>
  <si>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</si>
  <si>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</si>
  <si>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</si>
  <si>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</si>
  <si>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</si>
  <si>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</si>
  <si>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</si>
  <si>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</si>
  <si>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</si>
  <si>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</si>
  <si>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</si>
  <si>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</si>
  <si>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</si>
  <si>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</si>
  <si>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</si>
  <si>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</si>
  <si>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</si>
  <si>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</si>
  <si>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</si>
  <si>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</si>
  <si>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</si>
  <si>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</si>
  <si>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</si>
  <si>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</si>
  <si>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</si>
  <si>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</si>
  <si>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</si>
  <si>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</si>
  <si>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</si>
  <si>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</si>
  <si>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</si>
  <si>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</si>
  <si>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</si>
  <si>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</si>
  <si>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</si>
  <si>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</si>
  <si>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</si>
  <si>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</si>
  <si>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</si>
  <si>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</si>
  <si>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</si>
  <si>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</si>
  <si>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</si>
  <si>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</si>
  <si>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</si>
  <si>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</si>
  <si>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</si>
  <si>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</si>
  <si>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</si>
  <si>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</si>
  <si>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</si>
  <si>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</si>
  <si>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</si>
  <si>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</si>
  <si>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</si>
  <si>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</si>
  <si>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</si>
  <si>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</si>
  <si>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</si>
  <si>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</si>
  <si>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2020 рік</t>
  </si>
  <si>
    <t>Державна судова адміністрація України</t>
  </si>
  <si>
    <t>01601.м. Київ.вул. Липська 18/5</t>
  </si>
  <si>
    <t>Доручення судів України / іноземних судів</t>
  </si>
  <si>
    <t xml:space="preserve">Розглянуто справ судом присяжних </t>
  </si>
  <si>
    <t>Поліщук А.П.</t>
  </si>
  <si>
    <t>Л. Усачова</t>
  </si>
  <si>
    <t>usachova@court.gov.ua</t>
  </si>
  <si>
    <t>5 лютого 2021 року</t>
  </si>
  <si>
    <t xml:space="preserve">Заступник начальника управління - начальник відділу судової                                                                 статистики, діловодства та архіву суду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</si>
</sst>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5" formatCode="_-* #,##0\ _г_р_н_._-;\-* #,##0\ _г_р_н_._-;_-* &quot;-&quot;\ _г_р_н_._-;_-@_-"/>
    <numFmt numFmtId="213" formatCode="0.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50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33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1" fillId="0" borderId="0" xfId="44" applyNumberFormat="1" applyFont="1" applyFill="1" applyBorder="1" applyAlignment="1" applyProtection="1"/>
    <xf numFmtId="0" fontId="21" fillId="0" borderId="0" xfId="44" applyNumberFormat="1" applyFont="1" applyFill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/>
    <xf numFmtId="0" fontId="23" fillId="0" borderId="0" xfId="44" applyNumberFormat="1" applyFont="1" applyFill="1" applyBorder="1" applyAlignment="1" applyProtection="1"/>
    <xf numFmtId="0" fontId="23" fillId="0" borderId="0" xfId="44" applyNumberFormat="1" applyFont="1" applyFill="1" applyBorder="1" applyAlignment="1" applyProtection="1">
      <alignment horizontal="center"/>
    </xf>
    <xf numFmtId="0" fontId="14" fillId="0" borderId="11" xfId="44" applyNumberFormat="1" applyFont="1" applyFill="1" applyBorder="1" applyAlignment="1" applyProtection="1">
      <alignment horizontal="left" wrapText="1"/>
    </xf>
    <xf numFmtId="0" fontId="14" fillId="0" borderId="0" xfId="44" applyNumberFormat="1" applyFont="1" applyFill="1" applyBorder="1" applyAlignment="1" applyProtection="1">
      <alignment horizontal="left" wrapText="1"/>
    </xf>
    <xf numFmtId="0" fontId="14" fillId="0" borderId="12" xfId="44" applyNumberFormat="1" applyFont="1" applyFill="1" applyBorder="1" applyAlignment="1" applyProtection="1">
      <alignment horizontal="left" wrapText="1"/>
    </xf>
    <xf numFmtId="0" fontId="14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4" fillId="0" borderId="13" xfId="44" applyNumberFormat="1" applyFont="1" applyFill="1" applyBorder="1" applyAlignment="1" applyProtection="1"/>
    <xf numFmtId="0" fontId="14" fillId="0" borderId="11" xfId="44" applyNumberFormat="1" applyFont="1" applyFill="1" applyBorder="1" applyAlignment="1" applyProtection="1"/>
    <xf numFmtId="0" fontId="14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9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8" applyNumberFormat="1" applyFont="1" applyFill="1" applyBorder="1" applyAlignment="1">
      <alignment horizontal="center" vertical="center" wrapText="1"/>
    </xf>
    <xf numFmtId="0" fontId="15" fillId="0" borderId="10" xfId="48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8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21" fillId="0" borderId="0" xfId="44" applyNumberFormat="1" applyFont="1" applyFill="1" applyBorder="1" applyAlignment="1" applyProtection="1">
      <alignment horizontal="center"/>
    </xf>
    <xf numFmtId="0" fontId="13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4" fillId="0" borderId="11" xfId="44" applyNumberFormat="1" applyFont="1" applyFill="1" applyBorder="1" applyAlignment="1" applyProtection="1">
      <alignment horizontal="left" wrapText="1"/>
    </xf>
    <xf numFmtId="0" fontId="14" fillId="0" borderId="0" xfId="44" applyNumberFormat="1" applyFont="1" applyFill="1" applyBorder="1" applyAlignment="1" applyProtection="1">
      <alignment horizontal="left" wrapText="1"/>
    </xf>
    <xf numFmtId="0" fontId="14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2" fillId="0" borderId="11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2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4" fillId="0" borderId="11" xfId="44" applyNumberFormat="1" applyFont="1" applyFill="1" applyBorder="1" applyAlignment="1" applyProtection="1">
      <alignment horizontal="left"/>
    </xf>
    <xf numFmtId="0" fontId="14" fillId="0" borderId="0" xfId="44" applyNumberFormat="1" applyFont="1" applyFill="1" applyBorder="1" applyAlignment="1" applyProtection="1">
      <alignment horizontal="left"/>
    </xf>
    <xf numFmtId="0" fontId="14" fillId="0" borderId="12" xfId="44" applyNumberFormat="1" applyFont="1" applyFill="1" applyBorder="1" applyAlignment="1" applyProtection="1">
      <alignment horizontal="left"/>
    </xf>
    <xf numFmtId="0" fontId="14" fillId="0" borderId="13" xfId="44" applyNumberFormat="1" applyFont="1" applyFill="1" applyBorder="1" applyAlignment="1" applyProtection="1">
      <alignment horizontal="center" wrapText="1"/>
    </xf>
    <xf numFmtId="0" fontId="6" fillId="0" borderId="20" xfId="49" applyNumberFormat="1" applyFont="1" applyFill="1" applyBorder="1" applyAlignment="1" applyProtection="1">
      <alignment horizontal="left" vertical="top" wrapText="1"/>
    </xf>
    <xf numFmtId="0" fontId="6" fillId="0" borderId="22" xfId="49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6" fillId="0" borderId="20" xfId="49" applyNumberFormat="1" applyFont="1" applyFill="1" applyBorder="1" applyAlignment="1" applyProtection="1">
      <alignment horizontal="left" vertical="center" wrapText="1"/>
    </xf>
    <xf numFmtId="0" fontId="6" fillId="0" borderId="22" xfId="49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9" applyNumberFormat="1" applyFont="1" applyFill="1" applyBorder="1" applyAlignment="1" applyProtection="1">
      <alignment horizontal="left" vertical="center" wrapText="1"/>
    </xf>
    <xf numFmtId="0" fontId="46" fillId="0" borderId="22" xfId="49" applyNumberFormat="1" applyFont="1" applyFill="1" applyBorder="1" applyAlignment="1" applyProtection="1">
      <alignment horizontal="left" vertical="center" wrapText="1"/>
    </xf>
    <xf numFmtId="0" fontId="57" fillId="0" borderId="20" xfId="0" applyNumberFormat="1" applyFont="1" applyBorder="1" applyAlignment="1">
      <alignment horizontal="left" vertical="center" wrapText="1"/>
    </xf>
    <xf numFmtId="0" fontId="57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9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8" applyNumberFormat="1" applyFont="1" applyFill="1" applyBorder="1" applyAlignment="1">
      <alignment horizontal="center" vertical="center" wrapText="1"/>
    </xf>
    <xf numFmtId="49" fontId="43" fillId="0" borderId="15" xfId="48" applyNumberFormat="1" applyFont="1" applyFill="1" applyBorder="1" applyAlignment="1">
      <alignment horizontal="center" vertical="center" wrapText="1"/>
    </xf>
    <xf numFmtId="49" fontId="43" fillId="0" borderId="19" xfId="48" applyNumberFormat="1" applyFont="1" applyFill="1" applyBorder="1" applyAlignment="1">
      <alignment horizontal="center" vertical="center" wrapText="1"/>
    </xf>
    <xf numFmtId="49" fontId="43" fillId="0" borderId="18" xfId="48" applyNumberFormat="1" applyFont="1" applyFill="1" applyBorder="1" applyAlignment="1">
      <alignment horizontal="center" vertical="center" wrapText="1"/>
    </xf>
    <xf numFmtId="49" fontId="43" fillId="0" borderId="16" xfId="48" applyNumberFormat="1" applyFont="1" applyFill="1" applyBorder="1" applyAlignment="1">
      <alignment horizontal="center" vertical="center" wrapText="1"/>
    </xf>
    <xf numFmtId="49" fontId="43" fillId="0" borderId="17" xfId="48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7" applyFont="1" applyFill="1" applyBorder="1" applyAlignment="1" applyProtection="1">
      <alignment horizontal="left" vertical="center" wrapText="1"/>
    </xf>
    <xf numFmtId="0" fontId="49" fillId="0" borderId="10" xfId="47" applyFont="1" applyFill="1" applyBorder="1" applyAlignment="1" applyProtection="1">
      <alignment horizontal="left" vertical="center" wrapText="1"/>
    </xf>
    <xf numFmtId="49" fontId="7" fillId="0" borderId="20" xfId="48" applyNumberFormat="1" applyFont="1" applyFill="1" applyBorder="1" applyAlignment="1">
      <alignment horizontal="left" vertical="center" wrapText="1"/>
    </xf>
    <xf numFmtId="49" fontId="7" fillId="0" borderId="21" xfId="48" applyNumberFormat="1" applyFont="1" applyFill="1" applyBorder="1" applyAlignment="1">
      <alignment horizontal="left" vertical="center" wrapText="1"/>
    </xf>
    <xf numFmtId="49" fontId="7" fillId="0" borderId="22" xfId="48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 4" xfId="47"/>
    <cellStyle name="Обычный_Шаблон формы 1 (исправления на 2003)" xfId="48"/>
    <cellStyle name="Финансовый [0]" xfId="49" builtinId="6"/>
    <cellStyle name="Финансовый [0] 2" xfId="50"/>
    <cellStyle name="Финансовый [0]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>
      <selection activeCell="B1" sqref="B1"/>
    </sheetView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17" t="s">
        <v>116</v>
      </c>
      <c r="C3" s="117"/>
      <c r="D3" s="117"/>
      <c r="E3" s="117"/>
      <c r="F3" s="117"/>
      <c r="G3" s="117"/>
      <c r="H3" s="117"/>
    </row>
    <row r="4" spans="1:8" ht="14.25" customHeight="1" x14ac:dyDescent="0.25">
      <c r="B4" s="118"/>
      <c r="C4" s="118"/>
      <c r="D4" s="118"/>
      <c r="E4" s="118"/>
      <c r="F4" s="118"/>
      <c r="G4" s="118"/>
      <c r="H4" s="118"/>
    </row>
    <row r="5" spans="1:8" ht="18.95" customHeight="1" x14ac:dyDescent="0.3">
      <c r="B5" s="117"/>
      <c r="C5" s="117"/>
      <c r="D5" s="117"/>
      <c r="E5" s="117"/>
      <c r="F5" s="117"/>
      <c r="G5" s="117"/>
      <c r="H5" s="117"/>
    </row>
    <row r="6" spans="1:8" ht="18.95" customHeight="1" x14ac:dyDescent="0.3">
      <c r="B6" s="12"/>
      <c r="C6" s="117" t="s">
        <v>206</v>
      </c>
      <c r="D6" s="117"/>
      <c r="E6" s="117"/>
      <c r="F6" s="117"/>
      <c r="G6" s="117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19" t="s">
        <v>14</v>
      </c>
      <c r="C12" s="120"/>
      <c r="D12" s="121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2" t="s">
        <v>122</v>
      </c>
      <c r="C14" s="123"/>
      <c r="D14" s="124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5" t="s">
        <v>17</v>
      </c>
      <c r="G16" s="126"/>
      <c r="H16" s="126"/>
    </row>
    <row r="17" spans="1:9" ht="12.75" customHeight="1" x14ac:dyDescent="0.2">
      <c r="A17" s="34"/>
      <c r="B17" s="122" t="s">
        <v>18</v>
      </c>
      <c r="C17" s="123"/>
      <c r="D17" s="124"/>
      <c r="E17" s="149" t="s">
        <v>119</v>
      </c>
      <c r="F17" s="142" t="s">
        <v>166</v>
      </c>
      <c r="G17" s="143"/>
      <c r="H17" s="143"/>
    </row>
    <row r="18" spans="1:9" ht="12.75" customHeight="1" x14ac:dyDescent="0.2">
      <c r="A18" s="34"/>
      <c r="B18" s="122" t="s">
        <v>19</v>
      </c>
      <c r="C18" s="123"/>
      <c r="D18" s="124"/>
      <c r="E18" s="149"/>
    </row>
    <row r="19" spans="1:9" ht="12.75" customHeight="1" x14ac:dyDescent="0.2">
      <c r="A19" s="34"/>
      <c r="B19" s="122" t="s">
        <v>167</v>
      </c>
      <c r="C19" s="123"/>
      <c r="D19" s="124"/>
      <c r="E19" s="149"/>
      <c r="F19" s="144"/>
      <c r="G19" s="145"/>
      <c r="H19" s="145"/>
    </row>
    <row r="20" spans="1:9" ht="12.95" customHeight="1" x14ac:dyDescent="0.2">
      <c r="A20" s="34"/>
      <c r="B20" s="146"/>
      <c r="C20" s="147"/>
      <c r="D20" s="148"/>
      <c r="E20" s="149"/>
      <c r="F20" s="125"/>
      <c r="G20" s="126"/>
      <c r="H20" s="126"/>
    </row>
    <row r="21" spans="1:9" ht="12.95" customHeight="1" x14ac:dyDescent="0.2">
      <c r="A21" s="34"/>
      <c r="B21" s="25"/>
      <c r="C21" s="26"/>
      <c r="D21" s="34"/>
      <c r="E21" s="35"/>
      <c r="F21" s="125"/>
      <c r="G21" s="126"/>
      <c r="H21" s="126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30" t="s">
        <v>21</v>
      </c>
      <c r="C33" s="131"/>
      <c r="D33" s="138" t="s">
        <v>207</v>
      </c>
      <c r="E33" s="138"/>
      <c r="F33" s="138"/>
      <c r="G33" s="138"/>
      <c r="H33" s="139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40" t="s">
        <v>208</v>
      </c>
      <c r="E35" s="140"/>
      <c r="F35" s="140"/>
      <c r="G35" s="140"/>
      <c r="H35" s="141"/>
      <c r="I35" s="28"/>
    </row>
    <row r="36" spans="1:9" ht="12.95" customHeight="1" x14ac:dyDescent="0.2">
      <c r="A36" s="34"/>
      <c r="B36" s="27"/>
      <c r="C36" s="28"/>
      <c r="D36" s="140"/>
      <c r="E36" s="140"/>
      <c r="F36" s="140"/>
      <c r="G36" s="140"/>
      <c r="H36" s="141"/>
      <c r="I36" s="28"/>
    </row>
    <row r="37" spans="1:9" ht="12.95" customHeight="1" x14ac:dyDescent="0.2">
      <c r="A37" s="34"/>
      <c r="B37" s="132"/>
      <c r="C37" s="133"/>
      <c r="D37" s="133"/>
      <c r="E37" s="133"/>
      <c r="F37" s="133"/>
      <c r="G37" s="133"/>
      <c r="H37" s="134"/>
    </row>
    <row r="38" spans="1:9" ht="12.75" customHeight="1" x14ac:dyDescent="0.2">
      <c r="A38" s="34"/>
      <c r="B38" s="127" t="s">
        <v>23</v>
      </c>
      <c r="C38" s="128"/>
      <c r="D38" s="128"/>
      <c r="E38" s="128"/>
      <c r="F38" s="128"/>
      <c r="G38" s="128"/>
      <c r="H38" s="129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5"/>
      <c r="C40" s="136"/>
      <c r="D40" s="136"/>
      <c r="E40" s="136"/>
      <c r="F40" s="136"/>
      <c r="G40" s="136"/>
      <c r="H40" s="137"/>
      <c r="I40" s="28"/>
    </row>
    <row r="41" spans="1:9" ht="12.95" customHeight="1" x14ac:dyDescent="0.2">
      <c r="A41" s="34"/>
      <c r="B41" s="127" t="s">
        <v>24</v>
      </c>
      <c r="C41" s="128"/>
      <c r="D41" s="128"/>
      <c r="E41" s="128"/>
      <c r="F41" s="128"/>
      <c r="G41" s="128"/>
      <c r="H41" s="129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&amp;C&amp;LAFB6446E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2" sqref="A2:C4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3" t="s">
        <v>192</v>
      </c>
      <c r="B1" s="173"/>
      <c r="C1" s="173"/>
      <c r="D1" s="173"/>
      <c r="E1" s="173"/>
      <c r="F1" s="173"/>
      <c r="G1" s="173"/>
      <c r="H1" s="173"/>
      <c r="I1" s="173"/>
      <c r="J1" s="174"/>
      <c r="L1" s="89"/>
    </row>
    <row r="2" spans="1:12" s="4" customFormat="1" ht="30" customHeight="1" x14ac:dyDescent="0.2">
      <c r="A2" s="176" t="s">
        <v>4</v>
      </c>
      <c r="B2" s="176"/>
      <c r="C2" s="176"/>
      <c r="D2" s="175" t="s">
        <v>26</v>
      </c>
      <c r="E2" s="177" t="s">
        <v>120</v>
      </c>
      <c r="F2" s="177"/>
      <c r="G2" s="177"/>
      <c r="H2" s="177" t="s">
        <v>107</v>
      </c>
      <c r="I2" s="177"/>
      <c r="J2" s="179" t="s">
        <v>27</v>
      </c>
      <c r="K2" s="179"/>
      <c r="L2" s="98"/>
    </row>
    <row r="3" spans="1:12" s="4" customFormat="1" ht="30.75" customHeight="1" x14ac:dyDescent="0.2">
      <c r="A3" s="176"/>
      <c r="B3" s="176"/>
      <c r="C3" s="176"/>
      <c r="D3" s="175"/>
      <c r="E3" s="179" t="s">
        <v>0</v>
      </c>
      <c r="F3" s="178" t="s">
        <v>153</v>
      </c>
      <c r="G3" s="178"/>
      <c r="H3" s="177"/>
      <c r="I3" s="177"/>
      <c r="J3" s="179"/>
      <c r="K3" s="179"/>
      <c r="L3" s="98"/>
    </row>
    <row r="4" spans="1:12" s="4" customFormat="1" ht="120" customHeight="1" x14ac:dyDescent="0.2">
      <c r="A4" s="176"/>
      <c r="B4" s="176"/>
      <c r="C4" s="176"/>
      <c r="D4" s="175"/>
      <c r="E4" s="179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54" t="s">
        <v>2</v>
      </c>
      <c r="B5" s="155"/>
      <c r="C5" s="156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59" t="s">
        <v>41</v>
      </c>
      <c r="B6" s="157" t="s">
        <v>25</v>
      </c>
      <c r="C6" s="158"/>
      <c r="D6" s="39">
        <v>1</v>
      </c>
      <c r="E6" s="105">
        <v>213399</v>
      </c>
      <c r="F6" s="105">
        <v>121709</v>
      </c>
      <c r="G6" s="105">
        <v>2222</v>
      </c>
      <c r="H6" s="105">
        <v>112693</v>
      </c>
      <c r="I6" s="105" t="s">
        <v>205</v>
      </c>
      <c r="J6" s="105">
        <v>100706</v>
      </c>
      <c r="K6" s="84">
        <v>42717</v>
      </c>
      <c r="L6" s="91">
        <f t="shared" ref="L6:L46" si="0">E6-F6</f>
        <v>91690</v>
      </c>
    </row>
    <row r="7" spans="1:12" s="4" customFormat="1" ht="24.75" customHeight="1" x14ac:dyDescent="0.2">
      <c r="A7" s="160"/>
      <c r="B7" s="157" t="s">
        <v>124</v>
      </c>
      <c r="C7" s="158"/>
      <c r="D7" s="39">
        <v>2</v>
      </c>
      <c r="E7" s="105">
        <v>710690</v>
      </c>
      <c r="F7" s="105">
        <v>687541</v>
      </c>
      <c r="G7" s="105">
        <v>1795</v>
      </c>
      <c r="H7" s="105">
        <v>687991</v>
      </c>
      <c r="I7" s="105">
        <v>521086</v>
      </c>
      <c r="J7" s="105">
        <v>22699</v>
      </c>
      <c r="K7" s="84"/>
      <c r="L7" s="91">
        <f t="shared" si="0"/>
        <v>23149</v>
      </c>
    </row>
    <row r="8" spans="1:12" s="4" customFormat="1" ht="24" customHeight="1" x14ac:dyDescent="0.2">
      <c r="A8" s="160"/>
      <c r="B8" s="157" t="s">
        <v>29</v>
      </c>
      <c r="C8" s="158"/>
      <c r="D8" s="39">
        <v>3</v>
      </c>
      <c r="E8" s="105">
        <v>1520</v>
      </c>
      <c r="F8" s="105">
        <v>1376</v>
      </c>
      <c r="G8" s="105">
        <v>27</v>
      </c>
      <c r="H8" s="105">
        <v>1394</v>
      </c>
      <c r="I8" s="105">
        <v>1065</v>
      </c>
      <c r="J8" s="105">
        <v>126</v>
      </c>
      <c r="K8" s="84"/>
      <c r="L8" s="91">
        <f t="shared" si="0"/>
        <v>144</v>
      </c>
    </row>
    <row r="9" spans="1:12" s="4" customFormat="1" ht="18.75" customHeight="1" x14ac:dyDescent="0.2">
      <c r="A9" s="160"/>
      <c r="B9" s="157" t="s">
        <v>28</v>
      </c>
      <c r="C9" s="158"/>
      <c r="D9" s="39">
        <v>4</v>
      </c>
      <c r="E9" s="105">
        <v>99678</v>
      </c>
      <c r="F9" s="105">
        <v>90035</v>
      </c>
      <c r="G9" s="105">
        <v>365</v>
      </c>
      <c r="H9" s="85">
        <v>89192</v>
      </c>
      <c r="I9" s="105">
        <v>59751</v>
      </c>
      <c r="J9" s="105">
        <v>10486</v>
      </c>
      <c r="K9" s="84"/>
      <c r="L9" s="91">
        <f t="shared" si="0"/>
        <v>9643</v>
      </c>
    </row>
    <row r="10" spans="1:12" s="4" customFormat="1" ht="27" customHeight="1" x14ac:dyDescent="0.2">
      <c r="A10" s="160"/>
      <c r="B10" s="157" t="s">
        <v>172</v>
      </c>
      <c r="C10" s="158"/>
      <c r="D10" s="39">
        <v>5</v>
      </c>
      <c r="E10" s="105">
        <v>1356</v>
      </c>
      <c r="F10" s="105">
        <v>966</v>
      </c>
      <c r="G10" s="105">
        <v>121</v>
      </c>
      <c r="H10" s="105">
        <v>981</v>
      </c>
      <c r="I10" s="105">
        <v>82</v>
      </c>
      <c r="J10" s="105">
        <v>375</v>
      </c>
      <c r="K10" s="84"/>
      <c r="L10" s="91">
        <f t="shared" si="0"/>
        <v>390</v>
      </c>
    </row>
    <row r="11" spans="1:12" s="4" customFormat="1" ht="27" customHeight="1" x14ac:dyDescent="0.2">
      <c r="A11" s="160"/>
      <c r="B11" s="157" t="s">
        <v>125</v>
      </c>
      <c r="C11" s="158"/>
      <c r="D11" s="39">
        <v>6</v>
      </c>
      <c r="E11" s="105">
        <v>57</v>
      </c>
      <c r="F11" s="105">
        <v>47</v>
      </c>
      <c r="G11" s="105">
        <v>2</v>
      </c>
      <c r="H11" s="105">
        <v>39</v>
      </c>
      <c r="I11" s="105">
        <v>21</v>
      </c>
      <c r="J11" s="105">
        <v>18</v>
      </c>
      <c r="K11" s="84"/>
      <c r="L11" s="91">
        <f t="shared" si="0"/>
        <v>10</v>
      </c>
    </row>
    <row r="12" spans="1:12" s="4" customFormat="1" ht="15" customHeight="1" x14ac:dyDescent="0.2">
      <c r="A12" s="160"/>
      <c r="B12" s="157" t="s">
        <v>191</v>
      </c>
      <c r="C12" s="158"/>
      <c r="D12" s="39">
        <v>7</v>
      </c>
      <c r="E12" s="105">
        <v>14727</v>
      </c>
      <c r="F12" s="105">
        <v>14194</v>
      </c>
      <c r="G12" s="105">
        <v>8</v>
      </c>
      <c r="H12" s="105">
        <v>14298</v>
      </c>
      <c r="I12" s="105">
        <v>8269</v>
      </c>
      <c r="J12" s="105">
        <v>429</v>
      </c>
      <c r="K12" s="84"/>
      <c r="L12" s="91">
        <f t="shared" si="0"/>
        <v>533</v>
      </c>
    </row>
    <row r="13" spans="1:12" s="4" customFormat="1" ht="15" customHeight="1" x14ac:dyDescent="0.2">
      <c r="A13" s="160"/>
      <c r="B13" s="157" t="s">
        <v>123</v>
      </c>
      <c r="C13" s="158"/>
      <c r="D13" s="39">
        <v>8</v>
      </c>
      <c r="E13" s="105">
        <v>1686</v>
      </c>
      <c r="F13" s="105">
        <v>143</v>
      </c>
      <c r="G13" s="105">
        <v>34</v>
      </c>
      <c r="H13" s="105">
        <v>283</v>
      </c>
      <c r="I13" s="105">
        <v>96</v>
      </c>
      <c r="J13" s="105">
        <v>1403</v>
      </c>
      <c r="K13" s="84">
        <v>493</v>
      </c>
      <c r="L13" s="91">
        <f t="shared" si="0"/>
        <v>1543</v>
      </c>
    </row>
    <row r="14" spans="1:12" s="4" customFormat="1" ht="26.25" customHeight="1" x14ac:dyDescent="0.2">
      <c r="A14" s="160"/>
      <c r="B14" s="150" t="s">
        <v>193</v>
      </c>
      <c r="C14" s="151"/>
      <c r="D14" s="39">
        <v>9</v>
      </c>
      <c r="E14" s="112">
        <v>13032</v>
      </c>
      <c r="F14" s="112">
        <v>12551</v>
      </c>
      <c r="G14" s="112"/>
      <c r="H14" s="112">
        <v>11508</v>
      </c>
      <c r="I14" s="112">
        <v>9941</v>
      </c>
      <c r="J14" s="112">
        <v>1524</v>
      </c>
      <c r="K14" s="94"/>
      <c r="L14" s="91">
        <f t="shared" si="0"/>
        <v>481</v>
      </c>
    </row>
    <row r="15" spans="1:12" s="4" customFormat="1" ht="15" customHeight="1" x14ac:dyDescent="0.2">
      <c r="A15" s="160"/>
      <c r="B15" s="157" t="s">
        <v>202</v>
      </c>
      <c r="C15" s="158"/>
      <c r="D15" s="39">
        <v>10</v>
      </c>
      <c r="E15" s="112">
        <v>3176</v>
      </c>
      <c r="F15" s="112">
        <v>2951</v>
      </c>
      <c r="G15" s="112">
        <v>28</v>
      </c>
      <c r="H15" s="112">
        <v>2917</v>
      </c>
      <c r="I15" s="112">
        <v>1641</v>
      </c>
      <c r="J15" s="112">
        <v>259</v>
      </c>
      <c r="K15" s="94"/>
      <c r="L15" s="91">
        <f t="shared" si="0"/>
        <v>225</v>
      </c>
    </row>
    <row r="16" spans="1:12" s="4" customFormat="1" ht="15.75" customHeight="1" x14ac:dyDescent="0.2">
      <c r="A16" s="161"/>
      <c r="B16" s="6" t="s">
        <v>36</v>
      </c>
      <c r="C16" s="6"/>
      <c r="D16" s="39">
        <v>11</v>
      </c>
      <c r="E16" s="86">
        <f t="shared" ref="E16:K16" si="1">SUM(E6:E15)</f>
        <v>1059321</v>
      </c>
      <c r="F16" s="86">
        <f t="shared" si="1"/>
        <v>931513</v>
      </c>
      <c r="G16" s="86">
        <f t="shared" si="1"/>
        <v>4602</v>
      </c>
      <c r="H16" s="86">
        <f t="shared" si="1"/>
        <v>921296</v>
      </c>
      <c r="I16" s="86">
        <f t="shared" si="1"/>
        <v>601952</v>
      </c>
      <c r="J16" s="86">
        <f t="shared" si="1"/>
        <v>138025</v>
      </c>
      <c r="K16" s="86">
        <f t="shared" si="1"/>
        <v>43210</v>
      </c>
      <c r="L16" s="91">
        <f t="shared" si="0"/>
        <v>127808</v>
      </c>
    </row>
    <row r="17" spans="1:12" ht="16.5" customHeight="1" x14ac:dyDescent="0.25">
      <c r="A17" s="159" t="s">
        <v>58</v>
      </c>
      <c r="B17" s="152" t="s">
        <v>31</v>
      </c>
      <c r="C17" s="153"/>
      <c r="D17" s="39">
        <v>12</v>
      </c>
      <c r="E17" s="84">
        <v>36033</v>
      </c>
      <c r="F17" s="84">
        <v>33348</v>
      </c>
      <c r="G17" s="84">
        <v>209</v>
      </c>
      <c r="H17" s="84">
        <v>32749</v>
      </c>
      <c r="I17" s="84">
        <v>23949</v>
      </c>
      <c r="J17" s="84">
        <v>3284</v>
      </c>
      <c r="K17" s="84">
        <v>693</v>
      </c>
      <c r="L17" s="91">
        <f t="shared" si="0"/>
        <v>2685</v>
      </c>
    </row>
    <row r="18" spans="1:12" ht="13.5" customHeight="1" x14ac:dyDescent="0.25">
      <c r="A18" s="160"/>
      <c r="B18" s="96"/>
      <c r="C18" s="97" t="s">
        <v>169</v>
      </c>
      <c r="D18" s="39">
        <v>13</v>
      </c>
      <c r="E18" s="84">
        <v>34083</v>
      </c>
      <c r="F18" s="84">
        <v>24381</v>
      </c>
      <c r="G18" s="84">
        <v>451</v>
      </c>
      <c r="H18" s="84">
        <v>27133</v>
      </c>
      <c r="I18" s="84">
        <v>18650</v>
      </c>
      <c r="J18" s="84">
        <v>6950</v>
      </c>
      <c r="K18" s="84">
        <v>2063</v>
      </c>
      <c r="L18" s="91">
        <f t="shared" si="0"/>
        <v>9702</v>
      </c>
    </row>
    <row r="19" spans="1:12" ht="26.25" customHeight="1" x14ac:dyDescent="0.25">
      <c r="A19" s="160"/>
      <c r="B19" s="152" t="s">
        <v>127</v>
      </c>
      <c r="C19" s="153"/>
      <c r="D19" s="39">
        <v>14</v>
      </c>
      <c r="E19" s="84">
        <v>32</v>
      </c>
      <c r="F19" s="84">
        <v>29</v>
      </c>
      <c r="G19" s="84"/>
      <c r="H19" s="84">
        <v>30</v>
      </c>
      <c r="I19" s="84">
        <v>8</v>
      </c>
      <c r="J19" s="84">
        <v>2</v>
      </c>
      <c r="K19" s="84">
        <v>2</v>
      </c>
      <c r="L19" s="91">
        <f t="shared" si="0"/>
        <v>3</v>
      </c>
    </row>
    <row r="20" spans="1:12" ht="18" customHeight="1" x14ac:dyDescent="0.25">
      <c r="A20" s="160"/>
      <c r="B20" s="157" t="s">
        <v>28</v>
      </c>
      <c r="C20" s="158"/>
      <c r="D20" s="39">
        <v>15</v>
      </c>
      <c r="E20" s="84">
        <v>6027</v>
      </c>
      <c r="F20" s="84">
        <v>5269</v>
      </c>
      <c r="G20" s="84">
        <v>13</v>
      </c>
      <c r="H20" s="84">
        <v>5497</v>
      </c>
      <c r="I20" s="84">
        <v>4419</v>
      </c>
      <c r="J20" s="84">
        <v>530</v>
      </c>
      <c r="K20" s="84">
        <v>152</v>
      </c>
      <c r="L20" s="91">
        <f t="shared" si="0"/>
        <v>758</v>
      </c>
    </row>
    <row r="21" spans="1:12" ht="24" customHeight="1" x14ac:dyDescent="0.25">
      <c r="A21" s="160"/>
      <c r="B21" s="152" t="s">
        <v>172</v>
      </c>
      <c r="C21" s="153"/>
      <c r="D21" s="39">
        <v>16</v>
      </c>
      <c r="E21" s="84">
        <v>230</v>
      </c>
      <c r="F21" s="84">
        <v>174</v>
      </c>
      <c r="G21" s="84">
        <v>15</v>
      </c>
      <c r="H21" s="84">
        <v>167</v>
      </c>
      <c r="I21" s="84">
        <v>2</v>
      </c>
      <c r="J21" s="84">
        <v>63</v>
      </c>
      <c r="K21" s="84">
        <v>20</v>
      </c>
      <c r="L21" s="91">
        <f t="shared" si="0"/>
        <v>56</v>
      </c>
    </row>
    <row r="22" spans="1:12" ht="17.25" customHeight="1" x14ac:dyDescent="0.25">
      <c r="A22" s="160"/>
      <c r="B22" s="152" t="s">
        <v>34</v>
      </c>
      <c r="C22" s="153"/>
      <c r="D22" s="39">
        <v>17</v>
      </c>
      <c r="E22" s="84">
        <v>57</v>
      </c>
      <c r="F22" s="84">
        <v>47</v>
      </c>
      <c r="G22" s="84"/>
      <c r="H22" s="84">
        <v>47</v>
      </c>
      <c r="I22" s="84">
        <v>35</v>
      </c>
      <c r="J22" s="84">
        <v>10</v>
      </c>
      <c r="K22" s="84">
        <v>3</v>
      </c>
      <c r="L22" s="91">
        <f t="shared" si="0"/>
        <v>10</v>
      </c>
    </row>
    <row r="23" spans="1:12" ht="17.25" customHeight="1" x14ac:dyDescent="0.25">
      <c r="A23" s="160"/>
      <c r="B23" s="152" t="s">
        <v>194</v>
      </c>
      <c r="C23" s="153"/>
      <c r="D23" s="39">
        <v>18</v>
      </c>
      <c r="E23" s="84">
        <v>83</v>
      </c>
      <c r="F23" s="84">
        <v>83</v>
      </c>
      <c r="G23" s="84"/>
      <c r="H23" s="84">
        <v>82</v>
      </c>
      <c r="I23" s="84">
        <v>12</v>
      </c>
      <c r="J23" s="84">
        <v>1</v>
      </c>
      <c r="K23" s="84"/>
      <c r="L23" s="91">
        <f t="shared" si="0"/>
        <v>0</v>
      </c>
    </row>
    <row r="24" spans="1:12" ht="18" customHeight="1" x14ac:dyDescent="0.25">
      <c r="A24" s="160"/>
      <c r="B24" s="152" t="s">
        <v>128</v>
      </c>
      <c r="C24" s="153"/>
      <c r="D24" s="39">
        <v>19</v>
      </c>
      <c r="E24" s="84">
        <v>190</v>
      </c>
      <c r="F24" s="84">
        <v>184</v>
      </c>
      <c r="G24" s="84"/>
      <c r="H24" s="84">
        <v>185</v>
      </c>
      <c r="I24" s="84">
        <v>129</v>
      </c>
      <c r="J24" s="84">
        <v>5</v>
      </c>
      <c r="K24" s="84"/>
      <c r="L24" s="91">
        <f t="shared" si="0"/>
        <v>6</v>
      </c>
    </row>
    <row r="25" spans="1:12" ht="16.5" customHeight="1" x14ac:dyDescent="0.25">
      <c r="A25" s="161"/>
      <c r="B25" s="6" t="s">
        <v>36</v>
      </c>
      <c r="C25" s="6"/>
      <c r="D25" s="39">
        <v>20</v>
      </c>
      <c r="E25" s="94">
        <v>52720</v>
      </c>
      <c r="F25" s="94">
        <v>40773</v>
      </c>
      <c r="G25" s="94">
        <v>534</v>
      </c>
      <c r="H25" s="94">
        <v>41921</v>
      </c>
      <c r="I25" s="94">
        <v>23305</v>
      </c>
      <c r="J25" s="94">
        <v>10799</v>
      </c>
      <c r="K25" s="94">
        <v>2929</v>
      </c>
      <c r="L25" s="91">
        <f t="shared" si="0"/>
        <v>11947</v>
      </c>
    </row>
    <row r="26" spans="1:12" ht="18" customHeight="1" x14ac:dyDescent="0.25">
      <c r="A26" s="169" t="s">
        <v>112</v>
      </c>
      <c r="B26" s="152" t="s">
        <v>126</v>
      </c>
      <c r="C26" s="153"/>
      <c r="D26" s="39">
        <v>21</v>
      </c>
      <c r="E26" s="84">
        <v>236123</v>
      </c>
      <c r="F26" s="84">
        <v>223885</v>
      </c>
      <c r="G26" s="84">
        <v>157</v>
      </c>
      <c r="H26" s="84">
        <v>217934</v>
      </c>
      <c r="I26" s="84">
        <v>173268</v>
      </c>
      <c r="J26" s="84">
        <v>18189</v>
      </c>
      <c r="K26" s="84">
        <v>271</v>
      </c>
      <c r="L26" s="91">
        <f t="shared" si="0"/>
        <v>12238</v>
      </c>
    </row>
    <row r="27" spans="1:12" ht="22.5" customHeight="1" x14ac:dyDescent="0.25">
      <c r="A27" s="169"/>
      <c r="B27" s="152" t="s">
        <v>127</v>
      </c>
      <c r="C27" s="153"/>
      <c r="D27" s="39">
        <v>22</v>
      </c>
      <c r="E27" s="84">
        <v>4195</v>
      </c>
      <c r="F27" s="84">
        <v>4100</v>
      </c>
      <c r="G27" s="84">
        <v>21</v>
      </c>
      <c r="H27" s="84">
        <v>4015</v>
      </c>
      <c r="I27" s="84">
        <v>1662</v>
      </c>
      <c r="J27" s="84">
        <v>180</v>
      </c>
      <c r="K27" s="84">
        <v>34</v>
      </c>
      <c r="L27" s="91">
        <f t="shared" si="0"/>
        <v>95</v>
      </c>
    </row>
    <row r="28" spans="1:12" ht="15.75" customHeight="1" x14ac:dyDescent="0.25">
      <c r="A28" s="169"/>
      <c r="B28" s="152" t="s">
        <v>31</v>
      </c>
      <c r="C28" s="153"/>
      <c r="D28" s="39">
        <v>23</v>
      </c>
      <c r="E28" s="84">
        <v>563686</v>
      </c>
      <c r="F28" s="84">
        <v>520610</v>
      </c>
      <c r="G28" s="84">
        <v>1557</v>
      </c>
      <c r="H28" s="84">
        <v>511453</v>
      </c>
      <c r="I28" s="84">
        <v>450918</v>
      </c>
      <c r="J28" s="84">
        <v>52233</v>
      </c>
      <c r="K28" s="84">
        <v>4031</v>
      </c>
      <c r="L28" s="91">
        <f t="shared" si="0"/>
        <v>43076</v>
      </c>
    </row>
    <row r="29" spans="1:12" ht="14.25" customHeight="1" x14ac:dyDescent="0.25">
      <c r="A29" s="169"/>
      <c r="B29" s="95"/>
      <c r="C29" s="97" t="s">
        <v>170</v>
      </c>
      <c r="D29" s="39">
        <v>24</v>
      </c>
      <c r="E29" s="84">
        <v>670774</v>
      </c>
      <c r="F29" s="84">
        <v>461383</v>
      </c>
      <c r="G29" s="84">
        <v>7735</v>
      </c>
      <c r="H29" s="84">
        <v>454187</v>
      </c>
      <c r="I29" s="84">
        <v>364026</v>
      </c>
      <c r="J29" s="84">
        <v>216587</v>
      </c>
      <c r="K29" s="84">
        <v>40298</v>
      </c>
      <c r="L29" s="91">
        <f t="shared" si="0"/>
        <v>209391</v>
      </c>
    </row>
    <row r="30" spans="1:12" ht="17.25" customHeight="1" x14ac:dyDescent="0.25">
      <c r="A30" s="169"/>
      <c r="B30" s="152" t="s">
        <v>32</v>
      </c>
      <c r="C30" s="153"/>
      <c r="D30" s="39">
        <v>25</v>
      </c>
      <c r="E30" s="84">
        <v>71469</v>
      </c>
      <c r="F30" s="84">
        <v>69263</v>
      </c>
      <c r="G30" s="84">
        <v>162</v>
      </c>
      <c r="H30" s="84">
        <v>69388</v>
      </c>
      <c r="I30" s="84">
        <v>60883</v>
      </c>
      <c r="J30" s="84">
        <v>2081</v>
      </c>
      <c r="K30" s="84">
        <v>216</v>
      </c>
      <c r="L30" s="91">
        <f t="shared" si="0"/>
        <v>2206</v>
      </c>
    </row>
    <row r="31" spans="1:12" ht="18" customHeight="1" x14ac:dyDescent="0.25">
      <c r="A31" s="169"/>
      <c r="B31" s="95"/>
      <c r="C31" s="97" t="s">
        <v>171</v>
      </c>
      <c r="D31" s="39">
        <v>26</v>
      </c>
      <c r="E31" s="84">
        <v>71582</v>
      </c>
      <c r="F31" s="84">
        <v>61144</v>
      </c>
      <c r="G31" s="84">
        <v>261</v>
      </c>
      <c r="H31" s="84">
        <v>62316</v>
      </c>
      <c r="I31" s="84">
        <v>57039</v>
      </c>
      <c r="J31" s="84">
        <v>9266</v>
      </c>
      <c r="K31" s="84">
        <v>722</v>
      </c>
      <c r="L31" s="91">
        <f t="shared" si="0"/>
        <v>10438</v>
      </c>
    </row>
    <row r="32" spans="1:12" ht="18" customHeight="1" x14ac:dyDescent="0.25">
      <c r="A32" s="169"/>
      <c r="B32" s="152" t="s">
        <v>33</v>
      </c>
      <c r="C32" s="153"/>
      <c r="D32" s="39">
        <v>27</v>
      </c>
      <c r="E32" s="84">
        <v>11931</v>
      </c>
      <c r="F32" s="84">
        <v>9629</v>
      </c>
      <c r="G32" s="84">
        <v>90</v>
      </c>
      <c r="H32" s="84">
        <v>9671</v>
      </c>
      <c r="I32" s="84">
        <v>5307</v>
      </c>
      <c r="J32" s="84">
        <v>2260</v>
      </c>
      <c r="K32" s="84">
        <v>368</v>
      </c>
      <c r="L32" s="91">
        <f t="shared" si="0"/>
        <v>2302</v>
      </c>
    </row>
    <row r="33" spans="1:12" ht="26.25" customHeight="1" x14ac:dyDescent="0.25">
      <c r="A33" s="169"/>
      <c r="B33" s="152" t="s">
        <v>173</v>
      </c>
      <c r="C33" s="153"/>
      <c r="D33" s="39">
        <v>28</v>
      </c>
      <c r="E33" s="84">
        <v>1973</v>
      </c>
      <c r="F33" s="84">
        <v>1338</v>
      </c>
      <c r="G33" s="84">
        <v>72</v>
      </c>
      <c r="H33" s="84">
        <v>1375</v>
      </c>
      <c r="I33" s="84">
        <v>392</v>
      </c>
      <c r="J33" s="84">
        <v>598</v>
      </c>
      <c r="K33" s="84">
        <v>205</v>
      </c>
      <c r="L33" s="91">
        <f t="shared" si="0"/>
        <v>635</v>
      </c>
    </row>
    <row r="34" spans="1:12" ht="18" customHeight="1" x14ac:dyDescent="0.25">
      <c r="A34" s="169"/>
      <c r="B34" s="152" t="s">
        <v>34</v>
      </c>
      <c r="C34" s="153"/>
      <c r="D34" s="39">
        <v>29</v>
      </c>
      <c r="E34" s="84">
        <v>1541</v>
      </c>
      <c r="F34" s="84">
        <v>1237</v>
      </c>
      <c r="G34" s="84">
        <v>24</v>
      </c>
      <c r="H34" s="84">
        <v>1234</v>
      </c>
      <c r="I34" s="84">
        <v>439</v>
      </c>
      <c r="J34" s="84">
        <v>307</v>
      </c>
      <c r="K34" s="84">
        <v>40</v>
      </c>
      <c r="L34" s="91">
        <f t="shared" si="0"/>
        <v>304</v>
      </c>
    </row>
    <row r="35" spans="1:12" ht="18" customHeight="1" x14ac:dyDescent="0.25">
      <c r="A35" s="169"/>
      <c r="B35" s="152" t="s">
        <v>194</v>
      </c>
      <c r="C35" s="153"/>
      <c r="D35" s="39">
        <v>30</v>
      </c>
      <c r="E35" s="84">
        <v>2512</v>
      </c>
      <c r="F35" s="84">
        <v>2455</v>
      </c>
      <c r="G35" s="84">
        <v>2</v>
      </c>
      <c r="H35" s="84">
        <v>2438</v>
      </c>
      <c r="I35" s="84">
        <v>202</v>
      </c>
      <c r="J35" s="84">
        <v>74</v>
      </c>
      <c r="K35" s="84">
        <v>26</v>
      </c>
      <c r="L35" s="91">
        <f t="shared" si="0"/>
        <v>57</v>
      </c>
    </row>
    <row r="36" spans="1:12" ht="18" customHeight="1" x14ac:dyDescent="0.25">
      <c r="A36" s="169"/>
      <c r="B36" s="162" t="s">
        <v>130</v>
      </c>
      <c r="C36" s="163"/>
      <c r="D36" s="39">
        <v>31</v>
      </c>
      <c r="E36" s="84">
        <v>12389</v>
      </c>
      <c r="F36" s="84">
        <v>9105</v>
      </c>
      <c r="G36" s="84">
        <v>169</v>
      </c>
      <c r="H36" s="84">
        <v>9463</v>
      </c>
      <c r="I36" s="84">
        <v>2820</v>
      </c>
      <c r="J36" s="84">
        <v>2926</v>
      </c>
      <c r="K36" s="84">
        <v>872</v>
      </c>
      <c r="L36" s="91">
        <f t="shared" si="0"/>
        <v>3284</v>
      </c>
    </row>
    <row r="37" spans="1:12" ht="26.25" customHeight="1" x14ac:dyDescent="0.25">
      <c r="A37" s="169"/>
      <c r="B37" s="162" t="s">
        <v>35</v>
      </c>
      <c r="C37" s="163"/>
      <c r="D37" s="39">
        <v>32</v>
      </c>
      <c r="E37" s="84">
        <v>73657</v>
      </c>
      <c r="F37" s="84">
        <v>64700</v>
      </c>
      <c r="G37" s="84">
        <v>209</v>
      </c>
      <c r="H37" s="84">
        <v>61902</v>
      </c>
      <c r="I37" s="84">
        <v>40461</v>
      </c>
      <c r="J37" s="84">
        <v>11755</v>
      </c>
      <c r="K37" s="84">
        <v>1551</v>
      </c>
      <c r="L37" s="91">
        <f t="shared" si="0"/>
        <v>8957</v>
      </c>
    </row>
    <row r="38" spans="1:12" ht="40.5" customHeight="1" x14ac:dyDescent="0.25">
      <c r="A38" s="169"/>
      <c r="B38" s="152" t="s">
        <v>140</v>
      </c>
      <c r="C38" s="153"/>
      <c r="D38" s="39">
        <v>33</v>
      </c>
      <c r="E38" s="84">
        <v>659</v>
      </c>
      <c r="F38" s="84">
        <v>498</v>
      </c>
      <c r="G38" s="84">
        <v>5</v>
      </c>
      <c r="H38" s="84">
        <v>489</v>
      </c>
      <c r="I38" s="84">
        <v>280</v>
      </c>
      <c r="J38" s="84">
        <v>170</v>
      </c>
      <c r="K38" s="84">
        <v>35</v>
      </c>
      <c r="L38" s="91">
        <f t="shared" si="0"/>
        <v>161</v>
      </c>
    </row>
    <row r="39" spans="1:12" ht="18" customHeight="1" x14ac:dyDescent="0.25">
      <c r="A39" s="169"/>
      <c r="B39" s="152" t="s">
        <v>209</v>
      </c>
      <c r="C39" s="153"/>
      <c r="D39" s="39">
        <v>34</v>
      </c>
      <c r="E39" s="84">
        <v>4190</v>
      </c>
      <c r="F39" s="84">
        <v>3713</v>
      </c>
      <c r="G39" s="84">
        <v>6</v>
      </c>
      <c r="H39" s="84">
        <v>3627</v>
      </c>
      <c r="I39" s="84">
        <v>2084</v>
      </c>
      <c r="J39" s="84">
        <v>563</v>
      </c>
      <c r="K39" s="84">
        <v>91</v>
      </c>
      <c r="L39" s="91">
        <f t="shared" si="0"/>
        <v>477</v>
      </c>
    </row>
    <row r="40" spans="1:12" ht="15.75" customHeight="1" x14ac:dyDescent="0.25">
      <c r="A40" s="169"/>
      <c r="B40" s="6" t="s">
        <v>36</v>
      </c>
      <c r="C40" s="6"/>
      <c r="D40" s="39">
        <v>35</v>
      </c>
      <c r="E40" s="94">
        <v>1212635</v>
      </c>
      <c r="F40" s="94">
        <v>953734</v>
      </c>
      <c r="G40" s="94">
        <v>9119</v>
      </c>
      <c r="H40" s="94">
        <v>898076</v>
      </c>
      <c r="I40" s="94">
        <v>649581</v>
      </c>
      <c r="J40" s="94">
        <v>314559</v>
      </c>
      <c r="K40" s="94">
        <v>48620</v>
      </c>
      <c r="L40" s="91">
        <f t="shared" si="0"/>
        <v>258901</v>
      </c>
    </row>
    <row r="41" spans="1:12" ht="18.75" customHeight="1" x14ac:dyDescent="0.25">
      <c r="A41" s="172" t="s">
        <v>43</v>
      </c>
      <c r="B41" s="167" t="s">
        <v>44</v>
      </c>
      <c r="C41" s="167"/>
      <c r="D41" s="39">
        <v>36</v>
      </c>
      <c r="E41" s="84">
        <v>897769</v>
      </c>
      <c r="F41" s="84">
        <v>842933</v>
      </c>
      <c r="G41" s="84">
        <v>350</v>
      </c>
      <c r="H41" s="84">
        <v>823208</v>
      </c>
      <c r="I41" s="84" t="s">
        <v>205</v>
      </c>
      <c r="J41" s="84">
        <v>74561</v>
      </c>
      <c r="K41" s="84">
        <v>4194</v>
      </c>
      <c r="L41" s="91">
        <f t="shared" si="0"/>
        <v>54836</v>
      </c>
    </row>
    <row r="42" spans="1:12" ht="16.5" customHeight="1" x14ac:dyDescent="0.25">
      <c r="A42" s="172"/>
      <c r="B42" s="164" t="s">
        <v>47</v>
      </c>
      <c r="C42" s="165"/>
      <c r="D42" s="39">
        <v>37</v>
      </c>
      <c r="E42" s="84">
        <v>8604</v>
      </c>
      <c r="F42" s="84">
        <v>8009</v>
      </c>
      <c r="G42" s="84">
        <v>3</v>
      </c>
      <c r="H42" s="84">
        <v>7592</v>
      </c>
      <c r="I42" s="84" t="s">
        <v>205</v>
      </c>
      <c r="J42" s="84">
        <v>1012</v>
      </c>
      <c r="K42" s="84">
        <v>135</v>
      </c>
      <c r="L42" s="91">
        <f t="shared" si="0"/>
        <v>595</v>
      </c>
    </row>
    <row r="43" spans="1:12" ht="26.25" customHeight="1" x14ac:dyDescent="0.25">
      <c r="A43" s="172"/>
      <c r="B43" s="168" t="s">
        <v>42</v>
      </c>
      <c r="C43" s="168"/>
      <c r="D43" s="39">
        <v>38</v>
      </c>
      <c r="E43" s="84">
        <v>9089</v>
      </c>
      <c r="F43" s="84">
        <v>8416</v>
      </c>
      <c r="G43" s="84"/>
      <c r="H43" s="84">
        <v>8346</v>
      </c>
      <c r="I43" s="84">
        <v>5285</v>
      </c>
      <c r="J43" s="84">
        <v>743</v>
      </c>
      <c r="K43" s="84">
        <v>140</v>
      </c>
      <c r="L43" s="91">
        <f t="shared" si="0"/>
        <v>673</v>
      </c>
    </row>
    <row r="44" spans="1:12" ht="15.75" customHeight="1" x14ac:dyDescent="0.25">
      <c r="A44" s="172"/>
      <c r="B44" s="170" t="s">
        <v>194</v>
      </c>
      <c r="C44" s="171"/>
      <c r="D44" s="39">
        <v>39</v>
      </c>
      <c r="E44" s="84">
        <v>1894</v>
      </c>
      <c r="F44" s="84">
        <v>1868</v>
      </c>
      <c r="G44" s="84"/>
      <c r="H44" s="84">
        <v>1830</v>
      </c>
      <c r="I44" s="84">
        <v>940</v>
      </c>
      <c r="J44" s="84">
        <v>64</v>
      </c>
      <c r="K44" s="84">
        <v>14</v>
      </c>
      <c r="L44" s="91">
        <f t="shared" si="0"/>
        <v>26</v>
      </c>
    </row>
    <row r="45" spans="1:12" ht="17.25" customHeight="1" x14ac:dyDescent="0.25">
      <c r="A45" s="172"/>
      <c r="B45" s="6" t="s">
        <v>36</v>
      </c>
      <c r="C45" s="70"/>
      <c r="D45" s="39">
        <v>40</v>
      </c>
      <c r="E45" s="84">
        <f>E41+E43+E44</f>
        <v>908752</v>
      </c>
      <c r="F45" s="84">
        <f>F41+F43+F44</f>
        <v>853217</v>
      </c>
      <c r="G45" s="84">
        <f>G41+G43+G44</f>
        <v>350</v>
      </c>
      <c r="H45" s="84">
        <f>H41+H43+H44</f>
        <v>833384</v>
      </c>
      <c r="I45" s="84">
        <f>I43+I44</f>
        <v>6225</v>
      </c>
      <c r="J45" s="84">
        <f>J41+J43+J44</f>
        <v>75368</v>
      </c>
      <c r="K45" s="84">
        <f>K41+K43+K44</f>
        <v>4348</v>
      </c>
      <c r="L45" s="91">
        <f t="shared" si="0"/>
        <v>55535</v>
      </c>
    </row>
    <row r="46" spans="1:12" x14ac:dyDescent="0.25">
      <c r="A46" s="166" t="s">
        <v>195</v>
      </c>
      <c r="B46" s="166"/>
      <c r="C46" s="166"/>
      <c r="D46" s="39">
        <v>41</v>
      </c>
      <c r="E46" s="84">
        <f t="shared" ref="E46:K46" si="2">E16+E25+E40+E45</f>
        <v>3233428</v>
      </c>
      <c r="F46" s="84">
        <f t="shared" si="2"/>
        <v>2779237</v>
      </c>
      <c r="G46" s="84">
        <f t="shared" si="2"/>
        <v>14605</v>
      </c>
      <c r="H46" s="84">
        <f t="shared" si="2"/>
        <v>2694677</v>
      </c>
      <c r="I46" s="84">
        <f t="shared" si="2"/>
        <v>1281063</v>
      </c>
      <c r="J46" s="84">
        <f t="shared" si="2"/>
        <v>538751</v>
      </c>
      <c r="K46" s="84">
        <f t="shared" si="2"/>
        <v>99107</v>
      </c>
      <c r="L46" s="91">
        <f t="shared" si="0"/>
        <v>454191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&amp;R2&amp;C&amp;R2&amp;LAFB6446E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A2" sqref="A2:E2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13" customWidth="1"/>
  </cols>
  <sheetData>
    <row r="1" spans="1:7" ht="15.75" x14ac:dyDescent="0.25">
      <c r="A1" s="189" t="s">
        <v>138</v>
      </c>
      <c r="B1" s="189"/>
      <c r="C1" s="189"/>
      <c r="D1" s="189"/>
      <c r="E1" s="40"/>
      <c r="F1" s="44"/>
    </row>
    <row r="2" spans="1:7" ht="22.5" customHeight="1" x14ac:dyDescent="0.2">
      <c r="A2" s="217" t="s">
        <v>4</v>
      </c>
      <c r="B2" s="217"/>
      <c r="C2" s="217"/>
      <c r="D2" s="217"/>
      <c r="E2" s="217"/>
      <c r="F2" s="8" t="s">
        <v>37</v>
      </c>
      <c r="G2" s="8" t="s">
        <v>5</v>
      </c>
    </row>
    <row r="3" spans="1:7" ht="17.25" customHeight="1" x14ac:dyDescent="0.2">
      <c r="A3" s="225" t="s">
        <v>41</v>
      </c>
      <c r="B3" s="224" t="s">
        <v>196</v>
      </c>
      <c r="C3" s="224"/>
      <c r="D3" s="224"/>
      <c r="E3" s="224"/>
      <c r="F3" s="69">
        <v>1</v>
      </c>
      <c r="G3" s="84">
        <v>10529</v>
      </c>
    </row>
    <row r="4" spans="1:7" ht="17.25" customHeight="1" x14ac:dyDescent="0.2">
      <c r="A4" s="226"/>
      <c r="B4" s="47"/>
      <c r="C4" s="228" t="s">
        <v>11</v>
      </c>
      <c r="D4" s="228"/>
      <c r="E4" s="229"/>
      <c r="F4" s="69">
        <v>2</v>
      </c>
      <c r="G4" s="84">
        <v>9657</v>
      </c>
    </row>
    <row r="5" spans="1:7" ht="17.25" customHeight="1" x14ac:dyDescent="0.2">
      <c r="A5" s="226"/>
      <c r="B5" s="221" t="s">
        <v>71</v>
      </c>
      <c r="C5" s="222"/>
      <c r="D5" s="222"/>
      <c r="E5" s="223"/>
      <c r="F5" s="69">
        <v>3</v>
      </c>
      <c r="G5" s="84">
        <v>91612</v>
      </c>
    </row>
    <row r="6" spans="1:7" ht="17.25" customHeight="1" x14ac:dyDescent="0.2">
      <c r="A6" s="226"/>
      <c r="B6" s="210" t="s">
        <v>66</v>
      </c>
      <c r="C6" s="197" t="s">
        <v>67</v>
      </c>
      <c r="D6" s="197"/>
      <c r="E6" s="197"/>
      <c r="F6" s="69">
        <v>4</v>
      </c>
      <c r="G6" s="84">
        <v>2676</v>
      </c>
    </row>
    <row r="7" spans="1:7" ht="25.5" customHeight="1" x14ac:dyDescent="0.2">
      <c r="A7" s="226"/>
      <c r="B7" s="211"/>
      <c r="C7" s="197" t="s">
        <v>68</v>
      </c>
      <c r="D7" s="197"/>
      <c r="E7" s="197"/>
      <c r="F7" s="69">
        <v>5</v>
      </c>
      <c r="G7" s="84">
        <v>6448</v>
      </c>
    </row>
    <row r="8" spans="1:7" ht="18.75" customHeight="1" x14ac:dyDescent="0.2">
      <c r="A8" s="226"/>
      <c r="B8" s="211"/>
      <c r="C8" s="210" t="s">
        <v>69</v>
      </c>
      <c r="D8" s="197" t="s">
        <v>70</v>
      </c>
      <c r="E8" s="197"/>
      <c r="F8" s="69">
        <v>6</v>
      </c>
      <c r="G8" s="84">
        <v>16770</v>
      </c>
    </row>
    <row r="9" spans="1:7" ht="18.75" customHeight="1" x14ac:dyDescent="0.2">
      <c r="A9" s="226"/>
      <c r="B9" s="211"/>
      <c r="C9" s="210"/>
      <c r="D9" s="197" t="s">
        <v>56</v>
      </c>
      <c r="E9" s="197"/>
      <c r="F9" s="69">
        <v>7</v>
      </c>
      <c r="G9" s="84">
        <v>20728</v>
      </c>
    </row>
    <row r="10" spans="1:7" ht="18.75" customHeight="1" x14ac:dyDescent="0.2">
      <c r="A10" s="226"/>
      <c r="B10" s="211"/>
      <c r="C10" s="210"/>
      <c r="D10" s="197" t="s">
        <v>57</v>
      </c>
      <c r="E10" s="197"/>
      <c r="F10" s="69">
        <v>8</v>
      </c>
      <c r="G10" s="84">
        <v>22521</v>
      </c>
    </row>
    <row r="11" spans="1:7" ht="18.75" customHeight="1" x14ac:dyDescent="0.2">
      <c r="A11" s="226"/>
      <c r="B11" s="212" t="s">
        <v>72</v>
      </c>
      <c r="C11" s="212"/>
      <c r="D11" s="212"/>
      <c r="E11" s="68" t="s">
        <v>73</v>
      </c>
      <c r="F11" s="69">
        <v>9</v>
      </c>
      <c r="G11" s="84">
        <v>6086</v>
      </c>
    </row>
    <row r="12" spans="1:7" ht="19.5" customHeight="1" x14ac:dyDescent="0.2">
      <c r="A12" s="226"/>
      <c r="B12" s="212"/>
      <c r="C12" s="212"/>
      <c r="D12" s="212"/>
      <c r="E12" s="68" t="s">
        <v>74</v>
      </c>
      <c r="F12" s="69">
        <v>10</v>
      </c>
      <c r="G12" s="84">
        <v>7772</v>
      </c>
    </row>
    <row r="13" spans="1:7" ht="26.25" customHeight="1" x14ac:dyDescent="0.2">
      <c r="A13" s="226"/>
      <c r="B13" s="209" t="s">
        <v>75</v>
      </c>
      <c r="C13" s="230" t="s">
        <v>76</v>
      </c>
      <c r="D13" s="231"/>
      <c r="E13" s="232"/>
      <c r="F13" s="69">
        <v>11</v>
      </c>
      <c r="G13" s="84">
        <v>8536</v>
      </c>
    </row>
    <row r="14" spans="1:7" ht="12" customHeight="1" x14ac:dyDescent="0.2">
      <c r="A14" s="226"/>
      <c r="B14" s="209"/>
      <c r="C14" s="197" t="s">
        <v>77</v>
      </c>
      <c r="D14" s="197"/>
      <c r="E14" s="197"/>
      <c r="F14" s="69">
        <v>12</v>
      </c>
      <c r="G14" s="84">
        <v>90132</v>
      </c>
    </row>
    <row r="15" spans="1:7" ht="12" customHeight="1" x14ac:dyDescent="0.2">
      <c r="A15" s="226"/>
      <c r="B15" s="209"/>
      <c r="C15" s="197" t="s">
        <v>83</v>
      </c>
      <c r="D15" s="197"/>
      <c r="E15" s="197"/>
      <c r="F15" s="69">
        <v>13</v>
      </c>
      <c r="G15" s="84">
        <v>1516</v>
      </c>
    </row>
    <row r="16" spans="1:7" ht="12" customHeight="1" x14ac:dyDescent="0.2">
      <c r="A16" s="226"/>
      <c r="B16" s="209"/>
      <c r="C16" s="213" t="s">
        <v>78</v>
      </c>
      <c r="D16" s="213"/>
      <c r="E16" s="213"/>
      <c r="F16" s="69">
        <v>14</v>
      </c>
      <c r="G16" s="84">
        <v>7537</v>
      </c>
    </row>
    <row r="17" spans="1:7" ht="12" customHeight="1" x14ac:dyDescent="0.2">
      <c r="A17" s="226"/>
      <c r="B17" s="209"/>
      <c r="C17" s="213" t="s">
        <v>79</v>
      </c>
      <c r="D17" s="213"/>
      <c r="E17" s="213"/>
      <c r="F17" s="69">
        <v>15</v>
      </c>
      <c r="G17" s="84">
        <v>12328</v>
      </c>
    </row>
    <row r="18" spans="1:7" ht="12" customHeight="1" x14ac:dyDescent="0.2">
      <c r="A18" s="226"/>
      <c r="B18" s="209"/>
      <c r="C18" s="197" t="s">
        <v>80</v>
      </c>
      <c r="D18" s="197"/>
      <c r="E18" s="197"/>
      <c r="F18" s="69">
        <v>16</v>
      </c>
      <c r="G18" s="84">
        <v>35009</v>
      </c>
    </row>
    <row r="19" spans="1:7" ht="12" customHeight="1" x14ac:dyDescent="0.2">
      <c r="A19" s="226"/>
      <c r="B19" s="209"/>
      <c r="C19" s="197" t="s">
        <v>81</v>
      </c>
      <c r="D19" s="197"/>
      <c r="E19" s="197"/>
      <c r="F19" s="69">
        <v>17</v>
      </c>
      <c r="G19" s="84">
        <v>9492</v>
      </c>
    </row>
    <row r="20" spans="1:7" ht="12" customHeight="1" x14ac:dyDescent="0.2">
      <c r="A20" s="226"/>
      <c r="B20" s="209"/>
      <c r="C20" s="213" t="s">
        <v>82</v>
      </c>
      <c r="D20" s="213"/>
      <c r="E20" s="213"/>
      <c r="F20" s="69">
        <v>18</v>
      </c>
      <c r="G20" s="84">
        <v>353286</v>
      </c>
    </row>
    <row r="21" spans="1:7" ht="12" customHeight="1" x14ac:dyDescent="0.2">
      <c r="A21" s="226"/>
      <c r="B21" s="214" t="s">
        <v>91</v>
      </c>
      <c r="C21" s="50" t="s">
        <v>84</v>
      </c>
      <c r="D21" s="51"/>
      <c r="E21" s="52"/>
      <c r="F21" s="69">
        <v>19</v>
      </c>
      <c r="G21" s="84">
        <v>18885</v>
      </c>
    </row>
    <row r="22" spans="1:7" ht="12" customHeight="1" x14ac:dyDescent="0.2">
      <c r="A22" s="226"/>
      <c r="B22" s="215"/>
      <c r="C22" s="53" t="s">
        <v>85</v>
      </c>
      <c r="D22" s="54"/>
      <c r="E22" s="55"/>
      <c r="F22" s="69">
        <v>20</v>
      </c>
      <c r="G22" s="84">
        <v>10328</v>
      </c>
    </row>
    <row r="23" spans="1:7" ht="12" customHeight="1" x14ac:dyDescent="0.2">
      <c r="A23" s="226"/>
      <c r="B23" s="215"/>
      <c r="C23" s="50" t="s">
        <v>86</v>
      </c>
      <c r="D23" s="51"/>
      <c r="E23" s="52"/>
      <c r="F23" s="69">
        <v>21</v>
      </c>
      <c r="G23" s="84">
        <v>5005</v>
      </c>
    </row>
    <row r="24" spans="1:7" ht="12" customHeight="1" x14ac:dyDescent="0.2">
      <c r="A24" s="226"/>
      <c r="B24" s="215"/>
      <c r="C24" s="53" t="s">
        <v>87</v>
      </c>
      <c r="D24" s="54"/>
      <c r="E24" s="55"/>
      <c r="F24" s="69">
        <v>22</v>
      </c>
      <c r="G24" s="84">
        <v>2522</v>
      </c>
    </row>
    <row r="25" spans="1:7" ht="12" customHeight="1" x14ac:dyDescent="0.2">
      <c r="A25" s="226"/>
      <c r="B25" s="215"/>
      <c r="C25" s="53" t="s">
        <v>88</v>
      </c>
      <c r="D25" s="54"/>
      <c r="E25" s="55"/>
      <c r="F25" s="69">
        <v>23</v>
      </c>
      <c r="G25" s="84">
        <v>589</v>
      </c>
    </row>
    <row r="26" spans="1:7" ht="12" customHeight="1" x14ac:dyDescent="0.2">
      <c r="A26" s="226"/>
      <c r="B26" s="215"/>
      <c r="C26" s="48" t="s">
        <v>89</v>
      </c>
      <c r="D26" s="49"/>
      <c r="E26" s="49"/>
      <c r="F26" s="69">
        <v>24</v>
      </c>
      <c r="G26" s="84">
        <v>279</v>
      </c>
    </row>
    <row r="27" spans="1:7" ht="12" customHeight="1" x14ac:dyDescent="0.2">
      <c r="A27" s="227"/>
      <c r="B27" s="216"/>
      <c r="C27" s="56" t="s">
        <v>90</v>
      </c>
      <c r="D27" s="57"/>
      <c r="E27" s="58"/>
      <c r="F27" s="69">
        <v>25</v>
      </c>
      <c r="G27" s="84">
        <v>11</v>
      </c>
    </row>
    <row r="28" spans="1:7" ht="12.75" customHeight="1" x14ac:dyDescent="0.2">
      <c r="A28" s="180" t="s">
        <v>58</v>
      </c>
      <c r="B28" s="183" t="s">
        <v>196</v>
      </c>
      <c r="C28" s="184"/>
      <c r="D28" s="184"/>
      <c r="E28" s="185"/>
      <c r="F28" s="69">
        <v>26</v>
      </c>
      <c r="G28" s="86">
        <v>873</v>
      </c>
    </row>
    <row r="29" spans="1:7" ht="27" customHeight="1" x14ac:dyDescent="0.2">
      <c r="A29" s="181"/>
      <c r="B29" s="218" t="s">
        <v>48</v>
      </c>
      <c r="C29" s="219"/>
      <c r="D29" s="219"/>
      <c r="E29" s="220"/>
      <c r="F29" s="69">
        <v>27</v>
      </c>
      <c r="G29" s="84">
        <v>1805</v>
      </c>
    </row>
    <row r="30" spans="1:7" ht="12" customHeight="1" x14ac:dyDescent="0.2">
      <c r="A30" s="181"/>
      <c r="B30" s="191" t="s">
        <v>63</v>
      </c>
      <c r="C30" s="233" t="s">
        <v>49</v>
      </c>
      <c r="D30" s="234"/>
      <c r="E30" s="235"/>
      <c r="F30" s="69">
        <v>28</v>
      </c>
      <c r="G30" s="84">
        <v>333</v>
      </c>
    </row>
    <row r="31" spans="1:7" ht="12" customHeight="1" x14ac:dyDescent="0.2">
      <c r="A31" s="181"/>
      <c r="B31" s="191"/>
      <c r="C31" s="192" t="s">
        <v>50</v>
      </c>
      <c r="D31" s="193" t="s">
        <v>51</v>
      </c>
      <c r="E31" s="194"/>
      <c r="F31" s="69">
        <v>29</v>
      </c>
      <c r="G31" s="84">
        <v>52</v>
      </c>
    </row>
    <row r="32" spans="1:7" ht="12" customHeight="1" x14ac:dyDescent="0.2">
      <c r="A32" s="181"/>
      <c r="B32" s="191"/>
      <c r="C32" s="192"/>
      <c r="D32" s="193" t="s">
        <v>52</v>
      </c>
      <c r="E32" s="194"/>
      <c r="F32" s="69">
        <v>30</v>
      </c>
      <c r="G32" s="84">
        <v>274</v>
      </c>
    </row>
    <row r="33" spans="1:9" ht="12" customHeight="1" x14ac:dyDescent="0.2">
      <c r="A33" s="181"/>
      <c r="B33" s="191"/>
      <c r="C33" s="193" t="s">
        <v>53</v>
      </c>
      <c r="D33" s="198"/>
      <c r="E33" s="194"/>
      <c r="F33" s="69">
        <v>31</v>
      </c>
      <c r="G33" s="84"/>
    </row>
    <row r="34" spans="1:9" ht="12" customHeight="1" x14ac:dyDescent="0.2">
      <c r="A34" s="181"/>
      <c r="B34" s="191"/>
      <c r="C34" s="193" t="s">
        <v>54</v>
      </c>
      <c r="D34" s="198"/>
      <c r="E34" s="194"/>
      <c r="F34" s="69">
        <v>32</v>
      </c>
      <c r="G34" s="84">
        <v>12</v>
      </c>
    </row>
    <row r="35" spans="1:9" ht="12" customHeight="1" x14ac:dyDescent="0.2">
      <c r="A35" s="181"/>
      <c r="B35" s="191" t="s">
        <v>64</v>
      </c>
      <c r="C35" s="193" t="s">
        <v>55</v>
      </c>
      <c r="D35" s="198"/>
      <c r="E35" s="194"/>
      <c r="F35" s="69">
        <v>33</v>
      </c>
      <c r="G35" s="84">
        <v>384</v>
      </c>
    </row>
    <row r="36" spans="1:9" ht="12" customHeight="1" x14ac:dyDescent="0.2">
      <c r="A36" s="181"/>
      <c r="B36" s="191"/>
      <c r="C36" s="193" t="s">
        <v>56</v>
      </c>
      <c r="D36" s="198"/>
      <c r="E36" s="194"/>
      <c r="F36" s="69">
        <v>34</v>
      </c>
      <c r="G36" s="84">
        <v>238</v>
      </c>
    </row>
    <row r="37" spans="1:9" ht="12" customHeight="1" x14ac:dyDescent="0.2">
      <c r="A37" s="181"/>
      <c r="B37" s="191"/>
      <c r="C37" s="193" t="s">
        <v>57</v>
      </c>
      <c r="D37" s="198"/>
      <c r="E37" s="194"/>
      <c r="F37" s="69">
        <v>35</v>
      </c>
      <c r="G37" s="84">
        <v>217</v>
      </c>
    </row>
    <row r="38" spans="1:9" ht="12" customHeight="1" x14ac:dyDescent="0.2">
      <c r="A38" s="181"/>
      <c r="B38" s="199" t="s">
        <v>65</v>
      </c>
      <c r="C38" s="200"/>
      <c r="D38" s="200"/>
      <c r="E38" s="201"/>
      <c r="F38" s="69">
        <v>36</v>
      </c>
      <c r="G38" s="84"/>
    </row>
    <row r="39" spans="1:9" ht="12" customHeight="1" x14ac:dyDescent="0.2">
      <c r="A39" s="181"/>
      <c r="B39" s="202" t="s">
        <v>131</v>
      </c>
      <c r="C39" s="205" t="s">
        <v>132</v>
      </c>
      <c r="D39" s="206"/>
      <c r="E39" s="207"/>
      <c r="F39" s="69">
        <v>37</v>
      </c>
      <c r="G39" s="84">
        <v>3</v>
      </c>
    </row>
    <row r="40" spans="1:9" ht="12" customHeight="1" x14ac:dyDescent="0.2">
      <c r="A40" s="181"/>
      <c r="B40" s="203"/>
      <c r="C40" s="205" t="s">
        <v>133</v>
      </c>
      <c r="D40" s="206"/>
      <c r="E40" s="207"/>
      <c r="F40" s="69">
        <v>38</v>
      </c>
      <c r="G40" s="84"/>
    </row>
    <row r="41" spans="1:9" ht="12" customHeight="1" x14ac:dyDescent="0.2">
      <c r="A41" s="181"/>
      <c r="B41" s="203"/>
      <c r="C41" s="205" t="s">
        <v>134</v>
      </c>
      <c r="D41" s="206"/>
      <c r="E41" s="207"/>
      <c r="F41" s="69">
        <v>39</v>
      </c>
      <c r="G41" s="84"/>
    </row>
    <row r="42" spans="1:9" ht="12" customHeight="1" x14ac:dyDescent="0.2">
      <c r="A42" s="181"/>
      <c r="B42" s="203"/>
      <c r="C42" s="205" t="s">
        <v>135</v>
      </c>
      <c r="D42" s="206"/>
      <c r="E42" s="207"/>
      <c r="F42" s="69">
        <v>40</v>
      </c>
      <c r="G42" s="84"/>
    </row>
    <row r="43" spans="1:9" ht="12" customHeight="1" x14ac:dyDescent="0.2">
      <c r="A43" s="182"/>
      <c r="B43" s="204"/>
      <c r="C43" s="205" t="s">
        <v>174</v>
      </c>
      <c r="D43" s="206"/>
      <c r="E43" s="207"/>
      <c r="F43" s="69">
        <v>41</v>
      </c>
      <c r="G43" s="84"/>
    </row>
    <row r="44" spans="1:9" ht="12.75" customHeight="1" x14ac:dyDescent="0.2">
      <c r="A44" s="186" t="s">
        <v>59</v>
      </c>
      <c r="B44" s="183" t="s">
        <v>196</v>
      </c>
      <c r="C44" s="184"/>
      <c r="D44" s="184"/>
      <c r="E44" s="185"/>
      <c r="F44" s="69">
        <v>42</v>
      </c>
      <c r="G44" s="94">
        <v>25690</v>
      </c>
      <c r="I44" s="93"/>
    </row>
    <row r="45" spans="1:9" ht="27" customHeight="1" x14ac:dyDescent="0.2">
      <c r="A45" s="187"/>
      <c r="B45" s="208" t="s">
        <v>48</v>
      </c>
      <c r="C45" s="208"/>
      <c r="D45" s="208"/>
      <c r="E45" s="208"/>
      <c r="F45" s="69">
        <v>43</v>
      </c>
      <c r="G45" s="84">
        <v>72230</v>
      </c>
    </row>
    <row r="46" spans="1:9" ht="12" customHeight="1" x14ac:dyDescent="0.2">
      <c r="A46" s="187"/>
      <c r="B46" s="191" t="s">
        <v>63</v>
      </c>
      <c r="C46" s="195" t="s">
        <v>49</v>
      </c>
      <c r="D46" s="195"/>
      <c r="E46" s="195"/>
      <c r="F46" s="69">
        <v>44</v>
      </c>
      <c r="G46" s="84">
        <v>18332</v>
      </c>
    </row>
    <row r="47" spans="1:9" ht="12" customHeight="1" x14ac:dyDescent="0.2">
      <c r="A47" s="187"/>
      <c r="B47" s="191"/>
      <c r="C47" s="192" t="s">
        <v>50</v>
      </c>
      <c r="D47" s="196" t="s">
        <v>51</v>
      </c>
      <c r="E47" s="196"/>
      <c r="F47" s="69">
        <v>45</v>
      </c>
      <c r="G47" s="106">
        <v>3131</v>
      </c>
    </row>
    <row r="48" spans="1:9" ht="12" customHeight="1" x14ac:dyDescent="0.2">
      <c r="A48" s="187"/>
      <c r="B48" s="191"/>
      <c r="C48" s="192"/>
      <c r="D48" s="196" t="s">
        <v>52</v>
      </c>
      <c r="E48" s="196"/>
      <c r="F48" s="69">
        <v>46</v>
      </c>
      <c r="G48" s="84">
        <v>15201</v>
      </c>
    </row>
    <row r="49" spans="1:7" ht="12" customHeight="1" x14ac:dyDescent="0.2">
      <c r="A49" s="187"/>
      <c r="B49" s="191"/>
      <c r="C49" s="196" t="s">
        <v>53</v>
      </c>
      <c r="D49" s="196"/>
      <c r="E49" s="196"/>
      <c r="F49" s="69">
        <v>47</v>
      </c>
      <c r="G49" s="84"/>
    </row>
    <row r="50" spans="1:7" ht="12" customHeight="1" x14ac:dyDescent="0.2">
      <c r="A50" s="187"/>
      <c r="B50" s="191"/>
      <c r="C50" s="196" t="s">
        <v>54</v>
      </c>
      <c r="D50" s="196"/>
      <c r="E50" s="196"/>
      <c r="F50" s="69">
        <v>48</v>
      </c>
      <c r="G50" s="84">
        <v>461</v>
      </c>
    </row>
    <row r="51" spans="1:7" ht="12" customHeight="1" x14ac:dyDescent="0.2">
      <c r="A51" s="187"/>
      <c r="B51" s="191" t="s">
        <v>64</v>
      </c>
      <c r="C51" s="196" t="s">
        <v>55</v>
      </c>
      <c r="D51" s="196"/>
      <c r="E51" s="196"/>
      <c r="F51" s="69">
        <v>49</v>
      </c>
      <c r="G51" s="84">
        <v>14837</v>
      </c>
    </row>
    <row r="52" spans="1:7" ht="12" customHeight="1" x14ac:dyDescent="0.2">
      <c r="A52" s="187"/>
      <c r="B52" s="191"/>
      <c r="C52" s="196" t="s">
        <v>56</v>
      </c>
      <c r="D52" s="196"/>
      <c r="E52" s="196"/>
      <c r="F52" s="69">
        <v>50</v>
      </c>
      <c r="G52" s="84">
        <v>12370</v>
      </c>
    </row>
    <row r="53" spans="1:7" ht="12" customHeight="1" x14ac:dyDescent="0.2">
      <c r="A53" s="187"/>
      <c r="B53" s="191"/>
      <c r="C53" s="196" t="s">
        <v>57</v>
      </c>
      <c r="D53" s="196"/>
      <c r="E53" s="196"/>
      <c r="F53" s="69">
        <v>51</v>
      </c>
      <c r="G53" s="84">
        <v>7989</v>
      </c>
    </row>
    <row r="54" spans="1:7" ht="12" customHeight="1" x14ac:dyDescent="0.2">
      <c r="A54" s="187"/>
      <c r="B54" s="190" t="s">
        <v>65</v>
      </c>
      <c r="C54" s="190"/>
      <c r="D54" s="190"/>
      <c r="E54" s="190"/>
      <c r="F54" s="69">
        <v>52</v>
      </c>
      <c r="G54" s="84">
        <f>SUM(G55:G59)</f>
        <v>173</v>
      </c>
    </row>
    <row r="55" spans="1:7" ht="12" customHeight="1" x14ac:dyDescent="0.2">
      <c r="A55" s="187"/>
      <c r="B55" s="202" t="s">
        <v>131</v>
      </c>
      <c r="C55" s="236" t="s">
        <v>132</v>
      </c>
      <c r="D55" s="236"/>
      <c r="E55" s="236"/>
      <c r="F55" s="69">
        <v>53</v>
      </c>
      <c r="G55" s="84">
        <v>50</v>
      </c>
    </row>
    <row r="56" spans="1:7" ht="12" customHeight="1" x14ac:dyDescent="0.2">
      <c r="A56" s="187"/>
      <c r="B56" s="203"/>
      <c r="C56" s="236" t="s">
        <v>133</v>
      </c>
      <c r="D56" s="236"/>
      <c r="E56" s="236"/>
      <c r="F56" s="69">
        <v>54</v>
      </c>
      <c r="G56" s="84">
        <v>3</v>
      </c>
    </row>
    <row r="57" spans="1:7" ht="12" customHeight="1" x14ac:dyDescent="0.2">
      <c r="A57" s="187"/>
      <c r="B57" s="203"/>
      <c r="C57" s="236" t="s">
        <v>134</v>
      </c>
      <c r="D57" s="236"/>
      <c r="E57" s="236"/>
      <c r="F57" s="69">
        <v>55</v>
      </c>
      <c r="G57" s="84">
        <v>8</v>
      </c>
    </row>
    <row r="58" spans="1:7" ht="12" customHeight="1" x14ac:dyDescent="0.2">
      <c r="A58" s="187"/>
      <c r="B58" s="203"/>
      <c r="C58" s="236" t="s">
        <v>135</v>
      </c>
      <c r="D58" s="236"/>
      <c r="E58" s="236"/>
      <c r="F58" s="69">
        <v>56</v>
      </c>
      <c r="G58" s="84">
        <v>30</v>
      </c>
    </row>
    <row r="59" spans="1:7" ht="12" customHeight="1" x14ac:dyDescent="0.2">
      <c r="A59" s="188"/>
      <c r="B59" s="204"/>
      <c r="C59" s="205" t="s">
        <v>174</v>
      </c>
      <c r="D59" s="206"/>
      <c r="E59" s="207"/>
      <c r="F59" s="69">
        <v>57</v>
      </c>
      <c r="G59" s="84">
        <v>82</v>
      </c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&amp;R3&amp;C&amp;R3&amp;LAFB6446E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19"/>
  <sheetViews>
    <sheetView zoomScaleNormal="100" zoomScaleSheetLayoutView="100" workbookViewId="0">
      <selection activeCell="A2" sqref="A2:G2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11.8554687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89" t="s">
        <v>139</v>
      </c>
      <c r="B1" s="189"/>
      <c r="C1" s="189"/>
      <c r="D1" s="189"/>
      <c r="E1" s="40"/>
      <c r="F1" s="40"/>
      <c r="G1" s="40"/>
      <c r="H1" s="40"/>
      <c r="I1" s="7"/>
    </row>
    <row r="2" spans="1:9" ht="18.75" customHeight="1" x14ac:dyDescent="0.2">
      <c r="A2" s="313" t="s">
        <v>4</v>
      </c>
      <c r="B2" s="314"/>
      <c r="C2" s="314"/>
      <c r="D2" s="314"/>
      <c r="E2" s="314"/>
      <c r="F2" s="314"/>
      <c r="G2" s="315"/>
      <c r="H2" s="8" t="s">
        <v>37</v>
      </c>
      <c r="I2" s="8" t="s">
        <v>5</v>
      </c>
    </row>
    <row r="3" spans="1:9" ht="15" customHeight="1" x14ac:dyDescent="0.2">
      <c r="A3" s="309" t="s">
        <v>41</v>
      </c>
      <c r="B3" s="183" t="s">
        <v>142</v>
      </c>
      <c r="C3" s="184"/>
      <c r="D3" s="184"/>
      <c r="E3" s="184"/>
      <c r="F3" s="184"/>
      <c r="G3" s="185"/>
      <c r="H3" s="10">
        <v>1</v>
      </c>
      <c r="I3" s="86">
        <v>113185</v>
      </c>
    </row>
    <row r="4" spans="1:9" ht="14.25" customHeight="1" x14ac:dyDescent="0.2">
      <c r="A4" s="309"/>
      <c r="B4" s="319" t="s">
        <v>1</v>
      </c>
      <c r="C4" s="316" t="s">
        <v>136</v>
      </c>
      <c r="D4" s="317"/>
      <c r="E4" s="317"/>
      <c r="F4" s="317"/>
      <c r="G4" s="318"/>
      <c r="H4" s="10">
        <v>2</v>
      </c>
      <c r="I4" s="86">
        <v>75028</v>
      </c>
    </row>
    <row r="5" spans="1:9" ht="14.25" customHeight="1" x14ac:dyDescent="0.2">
      <c r="A5" s="309"/>
      <c r="B5" s="320"/>
      <c r="C5" s="322" t="s">
        <v>137</v>
      </c>
      <c r="D5" s="323"/>
      <c r="E5" s="323"/>
      <c r="F5" s="323"/>
      <c r="G5" s="324"/>
      <c r="H5" s="10">
        <v>3</v>
      </c>
      <c r="I5" s="86">
        <v>14943</v>
      </c>
    </row>
    <row r="6" spans="1:9" ht="14.25" customHeight="1" x14ac:dyDescent="0.2">
      <c r="A6" s="309"/>
      <c r="B6" s="320"/>
      <c r="C6" s="316" t="s">
        <v>8</v>
      </c>
      <c r="D6" s="317"/>
      <c r="E6" s="317"/>
      <c r="F6" s="317"/>
      <c r="G6" s="318"/>
      <c r="H6" s="10">
        <v>4</v>
      </c>
      <c r="I6" s="86">
        <v>216</v>
      </c>
    </row>
    <row r="7" spans="1:9" ht="14.25" customHeight="1" x14ac:dyDescent="0.2">
      <c r="A7" s="309"/>
      <c r="B7" s="320"/>
      <c r="C7" s="316" t="s">
        <v>7</v>
      </c>
      <c r="D7" s="317"/>
      <c r="E7" s="317"/>
      <c r="F7" s="317"/>
      <c r="G7" s="318"/>
      <c r="H7" s="10">
        <v>5</v>
      </c>
      <c r="I7" s="86">
        <v>24480</v>
      </c>
    </row>
    <row r="8" spans="1:9" ht="14.25" customHeight="1" x14ac:dyDescent="0.2">
      <c r="A8" s="309"/>
      <c r="B8" s="320"/>
      <c r="C8" s="316" t="s">
        <v>9</v>
      </c>
      <c r="D8" s="317"/>
      <c r="E8" s="317"/>
      <c r="F8" s="317"/>
      <c r="G8" s="318"/>
      <c r="H8" s="10">
        <v>6</v>
      </c>
      <c r="I8" s="86">
        <v>10922</v>
      </c>
    </row>
    <row r="9" spans="1:9" ht="14.25" customHeight="1" x14ac:dyDescent="0.2">
      <c r="A9" s="309"/>
      <c r="B9" s="321"/>
      <c r="C9" s="316" t="s">
        <v>10</v>
      </c>
      <c r="D9" s="317"/>
      <c r="E9" s="317"/>
      <c r="F9" s="317"/>
      <c r="G9" s="318"/>
      <c r="H9" s="10">
        <v>7</v>
      </c>
      <c r="I9" s="86">
        <v>1349</v>
      </c>
    </row>
    <row r="10" spans="1:9" ht="15" customHeight="1" x14ac:dyDescent="0.2">
      <c r="A10" s="309"/>
      <c r="B10" s="239" t="s">
        <v>141</v>
      </c>
      <c r="C10" s="240"/>
      <c r="D10" s="240"/>
      <c r="E10" s="240"/>
      <c r="F10" s="240"/>
      <c r="G10" s="241"/>
      <c r="H10" s="10">
        <v>8</v>
      </c>
      <c r="I10" s="86">
        <v>3443</v>
      </c>
    </row>
    <row r="11" spans="1:9" ht="15" customHeight="1" x14ac:dyDescent="0.2">
      <c r="A11" s="309"/>
      <c r="B11" s="239" t="s">
        <v>38</v>
      </c>
      <c r="C11" s="240"/>
      <c r="D11" s="240"/>
      <c r="E11" s="240"/>
      <c r="F11" s="240"/>
      <c r="G11" s="241"/>
      <c r="H11" s="10">
        <v>9</v>
      </c>
      <c r="I11" s="86">
        <v>807</v>
      </c>
    </row>
    <row r="12" spans="1:9" ht="15" customHeight="1" x14ac:dyDescent="0.2">
      <c r="A12" s="309"/>
      <c r="B12" s="239" t="s">
        <v>39</v>
      </c>
      <c r="C12" s="240"/>
      <c r="D12" s="240"/>
      <c r="E12" s="240"/>
      <c r="F12" s="240"/>
      <c r="G12" s="241"/>
      <c r="H12" s="10">
        <v>10</v>
      </c>
      <c r="I12" s="86">
        <v>801</v>
      </c>
    </row>
    <row r="13" spans="1:9" ht="15" customHeight="1" x14ac:dyDescent="0.2">
      <c r="A13" s="309"/>
      <c r="B13" s="239" t="s">
        <v>168</v>
      </c>
      <c r="C13" s="240"/>
      <c r="D13" s="240"/>
      <c r="E13" s="240"/>
      <c r="F13" s="240"/>
      <c r="G13" s="241"/>
      <c r="H13" s="10">
        <v>11</v>
      </c>
      <c r="I13" s="86">
        <v>120</v>
      </c>
    </row>
    <row r="14" spans="1:9" ht="15" customHeight="1" x14ac:dyDescent="0.2">
      <c r="A14" s="309"/>
      <c r="B14" s="302" t="s">
        <v>6</v>
      </c>
      <c r="C14" s="303"/>
      <c r="D14" s="303"/>
      <c r="E14" s="303"/>
      <c r="F14" s="303"/>
      <c r="G14" s="304"/>
      <c r="H14" s="10">
        <v>12</v>
      </c>
      <c r="I14" s="86">
        <v>9834316</v>
      </c>
    </row>
    <row r="15" spans="1:9" ht="15" customHeight="1" x14ac:dyDescent="0.2">
      <c r="A15" s="309"/>
      <c r="B15" s="302" t="s">
        <v>40</v>
      </c>
      <c r="C15" s="303"/>
      <c r="D15" s="303"/>
      <c r="E15" s="303"/>
      <c r="F15" s="303"/>
      <c r="G15" s="304"/>
      <c r="H15" s="10">
        <v>13</v>
      </c>
      <c r="I15" s="86"/>
    </row>
    <row r="16" spans="1:9" ht="15" customHeight="1" x14ac:dyDescent="0.2">
      <c r="A16" s="309"/>
      <c r="B16" s="305" t="s">
        <v>154</v>
      </c>
      <c r="C16" s="306"/>
      <c r="D16" s="306"/>
      <c r="E16" s="306"/>
      <c r="F16" s="306"/>
      <c r="G16" s="307"/>
      <c r="H16" s="10">
        <v>14</v>
      </c>
      <c r="I16" s="86">
        <v>680</v>
      </c>
    </row>
    <row r="17" spans="1:9" ht="15" customHeight="1" x14ac:dyDescent="0.2">
      <c r="A17" s="309"/>
      <c r="B17" s="305" t="s">
        <v>162</v>
      </c>
      <c r="C17" s="306"/>
      <c r="D17" s="306"/>
      <c r="E17" s="306"/>
      <c r="F17" s="306"/>
      <c r="G17" s="307"/>
      <c r="H17" s="10">
        <v>15</v>
      </c>
      <c r="I17" s="86">
        <v>4</v>
      </c>
    </row>
    <row r="18" spans="1:9" ht="15" customHeight="1" x14ac:dyDescent="0.2">
      <c r="A18" s="309"/>
      <c r="B18" s="239" t="s">
        <v>143</v>
      </c>
      <c r="C18" s="240"/>
      <c r="D18" s="240"/>
      <c r="E18" s="240"/>
      <c r="F18" s="240"/>
      <c r="G18" s="241"/>
      <c r="H18" s="10">
        <v>16</v>
      </c>
      <c r="I18" s="86">
        <v>141</v>
      </c>
    </row>
    <row r="19" spans="1:9" ht="15" customHeight="1" x14ac:dyDescent="0.2">
      <c r="A19" s="309"/>
      <c r="B19" s="239" t="s">
        <v>144</v>
      </c>
      <c r="C19" s="240"/>
      <c r="D19" s="240"/>
      <c r="E19" s="240"/>
      <c r="F19" s="240"/>
      <c r="G19" s="241"/>
      <c r="H19" s="10">
        <v>17</v>
      </c>
      <c r="I19" s="86">
        <v>16002</v>
      </c>
    </row>
    <row r="20" spans="1:9" ht="15" customHeight="1" x14ac:dyDescent="0.2">
      <c r="A20" s="309"/>
      <c r="B20" s="239" t="s">
        <v>145</v>
      </c>
      <c r="C20" s="240"/>
      <c r="D20" s="240"/>
      <c r="E20" s="240"/>
      <c r="F20" s="240"/>
      <c r="G20" s="241"/>
      <c r="H20" s="10">
        <v>18</v>
      </c>
      <c r="I20" s="86">
        <v>368257</v>
      </c>
    </row>
    <row r="21" spans="1:9" ht="15" customHeight="1" x14ac:dyDescent="0.2">
      <c r="A21" s="309"/>
      <c r="B21" s="239" t="s">
        <v>146</v>
      </c>
      <c r="C21" s="240"/>
      <c r="D21" s="240"/>
      <c r="E21" s="240"/>
      <c r="F21" s="240"/>
      <c r="G21" s="241"/>
      <c r="H21" s="10">
        <v>19</v>
      </c>
      <c r="I21" s="86">
        <v>9342</v>
      </c>
    </row>
    <row r="22" spans="1:9" ht="15" customHeight="1" x14ac:dyDescent="0.2">
      <c r="A22" s="309"/>
      <c r="B22" s="239" t="s">
        <v>147</v>
      </c>
      <c r="C22" s="240"/>
      <c r="D22" s="240"/>
      <c r="E22" s="240"/>
      <c r="F22" s="240"/>
      <c r="G22" s="241"/>
      <c r="H22" s="10">
        <v>20</v>
      </c>
      <c r="I22" s="86">
        <v>5764</v>
      </c>
    </row>
    <row r="23" spans="1:9" ht="15" customHeight="1" x14ac:dyDescent="0.2">
      <c r="A23" s="309"/>
      <c r="B23" s="239" t="s">
        <v>210</v>
      </c>
      <c r="C23" s="240"/>
      <c r="D23" s="240"/>
      <c r="E23" s="240"/>
      <c r="F23" s="240"/>
      <c r="G23" s="241"/>
      <c r="H23" s="10">
        <v>21</v>
      </c>
      <c r="I23" s="86">
        <v>44</v>
      </c>
    </row>
    <row r="24" spans="1:9" ht="26.25" customHeight="1" x14ac:dyDescent="0.2">
      <c r="A24" s="309"/>
      <c r="B24" s="221" t="s">
        <v>164</v>
      </c>
      <c r="C24" s="222"/>
      <c r="D24" s="222"/>
      <c r="E24" s="222"/>
      <c r="F24" s="222"/>
      <c r="G24" s="223"/>
      <c r="H24" s="10">
        <v>22</v>
      </c>
      <c r="I24" s="86">
        <v>4958</v>
      </c>
    </row>
    <row r="25" spans="1:9" ht="16.5" customHeight="1" x14ac:dyDescent="0.2">
      <c r="A25" s="309" t="s">
        <v>58</v>
      </c>
      <c r="B25" s="308" t="s">
        <v>149</v>
      </c>
      <c r="C25" s="308"/>
      <c r="D25" s="310" t="s">
        <v>94</v>
      </c>
      <c r="E25" s="311"/>
      <c r="F25" s="311"/>
      <c r="G25" s="312"/>
      <c r="H25" s="10">
        <v>23</v>
      </c>
      <c r="I25" s="86">
        <v>230</v>
      </c>
    </row>
    <row r="26" spans="1:9" ht="16.5" customHeight="1" x14ac:dyDescent="0.2">
      <c r="A26" s="309"/>
      <c r="B26" s="308"/>
      <c r="C26" s="308"/>
      <c r="D26" s="310" t="s">
        <v>95</v>
      </c>
      <c r="E26" s="311"/>
      <c r="F26" s="311"/>
      <c r="G26" s="312"/>
      <c r="H26" s="10">
        <v>24</v>
      </c>
      <c r="I26" s="86">
        <v>4696</v>
      </c>
    </row>
    <row r="27" spans="1:9" ht="16.5" customHeight="1" x14ac:dyDescent="0.2">
      <c r="A27" s="309"/>
      <c r="B27" s="308"/>
      <c r="C27" s="308"/>
      <c r="D27" s="310" t="s">
        <v>197</v>
      </c>
      <c r="E27" s="311"/>
      <c r="F27" s="311"/>
      <c r="G27" s="312"/>
      <c r="H27" s="10">
        <v>25</v>
      </c>
      <c r="I27" s="86">
        <v>12235</v>
      </c>
    </row>
    <row r="28" spans="1:9" ht="14.25" customHeight="1" x14ac:dyDescent="0.2">
      <c r="A28" s="309"/>
      <c r="B28" s="269" t="s">
        <v>93</v>
      </c>
      <c r="C28" s="269"/>
      <c r="D28" s="218" t="s">
        <v>60</v>
      </c>
      <c r="E28" s="219"/>
      <c r="F28" s="219"/>
      <c r="G28" s="220"/>
      <c r="H28" s="10">
        <v>26</v>
      </c>
      <c r="I28" s="84">
        <v>50023</v>
      </c>
    </row>
    <row r="29" spans="1:9" ht="14.25" customHeight="1" x14ac:dyDescent="0.2">
      <c r="A29" s="309"/>
      <c r="B29" s="269"/>
      <c r="C29" s="269"/>
      <c r="D29" s="218" t="s">
        <v>61</v>
      </c>
      <c r="E29" s="219"/>
      <c r="F29" s="219"/>
      <c r="G29" s="220"/>
      <c r="H29" s="10">
        <v>27</v>
      </c>
      <c r="I29" s="84">
        <v>2697</v>
      </c>
    </row>
    <row r="30" spans="1:9" ht="14.25" customHeight="1" x14ac:dyDescent="0.2">
      <c r="A30" s="309"/>
      <c r="B30" s="269"/>
      <c r="C30" s="269"/>
      <c r="D30" s="273" t="s">
        <v>115</v>
      </c>
      <c r="E30" s="274"/>
      <c r="F30" s="274"/>
      <c r="G30" s="275"/>
      <c r="H30" s="10">
        <v>28</v>
      </c>
      <c r="I30" s="84">
        <v>426</v>
      </c>
    </row>
    <row r="31" spans="1:9" ht="16.5" customHeight="1" x14ac:dyDescent="0.2">
      <c r="A31" s="309"/>
      <c r="B31" s="269" t="s">
        <v>109</v>
      </c>
      <c r="C31" s="269"/>
      <c r="D31" s="270" t="s">
        <v>110</v>
      </c>
      <c r="E31" s="271"/>
      <c r="F31" s="271"/>
      <c r="G31" s="272"/>
      <c r="H31" s="10">
        <v>29</v>
      </c>
      <c r="I31" s="84">
        <v>114610078</v>
      </c>
    </row>
    <row r="32" spans="1:9" ht="16.5" customHeight="1" x14ac:dyDescent="0.2">
      <c r="A32" s="309"/>
      <c r="B32" s="269"/>
      <c r="C32" s="269"/>
      <c r="D32" s="270" t="s">
        <v>111</v>
      </c>
      <c r="E32" s="271"/>
      <c r="F32" s="271"/>
      <c r="G32" s="272"/>
      <c r="H32" s="10">
        <v>30</v>
      </c>
      <c r="I32" s="84">
        <v>446279</v>
      </c>
    </row>
    <row r="33" spans="1:10" ht="15" customHeight="1" x14ac:dyDescent="0.2">
      <c r="A33" s="309"/>
      <c r="B33" s="248" t="s">
        <v>148</v>
      </c>
      <c r="C33" s="249"/>
      <c r="D33" s="249"/>
      <c r="E33" s="249"/>
      <c r="F33" s="249"/>
      <c r="G33" s="250"/>
      <c r="H33" s="10">
        <v>31</v>
      </c>
      <c r="I33" s="84">
        <v>11</v>
      </c>
    </row>
    <row r="34" spans="1:10" ht="15" customHeight="1" x14ac:dyDescent="0.2">
      <c r="A34" s="309"/>
      <c r="B34" s="239" t="s">
        <v>144</v>
      </c>
      <c r="C34" s="240"/>
      <c r="D34" s="240"/>
      <c r="E34" s="240"/>
      <c r="F34" s="240"/>
      <c r="G34" s="241"/>
      <c r="H34" s="10">
        <v>32</v>
      </c>
      <c r="I34" s="84">
        <v>589</v>
      </c>
    </row>
    <row r="35" spans="1:10" ht="15" customHeight="1" x14ac:dyDescent="0.2">
      <c r="A35" s="309"/>
      <c r="B35" s="239" t="s">
        <v>145</v>
      </c>
      <c r="C35" s="240"/>
      <c r="D35" s="240"/>
      <c r="E35" s="240"/>
      <c r="F35" s="240"/>
      <c r="G35" s="241"/>
      <c r="H35" s="10">
        <v>33</v>
      </c>
      <c r="I35" s="84">
        <v>7644</v>
      </c>
    </row>
    <row r="36" spans="1:10" ht="27" customHeight="1" x14ac:dyDescent="0.2">
      <c r="A36" s="309"/>
      <c r="B36" s="221" t="s">
        <v>163</v>
      </c>
      <c r="C36" s="222"/>
      <c r="D36" s="222"/>
      <c r="E36" s="222"/>
      <c r="F36" s="222"/>
      <c r="G36" s="223"/>
      <c r="H36" s="10">
        <v>34</v>
      </c>
      <c r="I36" s="84">
        <v>1624</v>
      </c>
    </row>
    <row r="37" spans="1:10" ht="12.75" customHeight="1" x14ac:dyDescent="0.2">
      <c r="A37" s="245" t="s">
        <v>112</v>
      </c>
      <c r="B37" s="288" t="s">
        <v>198</v>
      </c>
      <c r="C37" s="289"/>
      <c r="D37" s="294" t="s">
        <v>199</v>
      </c>
      <c r="E37" s="294"/>
      <c r="F37" s="294"/>
      <c r="G37" s="294"/>
      <c r="H37" s="10">
        <v>35</v>
      </c>
      <c r="I37" s="94">
        <v>143257</v>
      </c>
      <c r="J37" s="114"/>
    </row>
    <row r="38" spans="1:10" ht="12.75" customHeight="1" x14ac:dyDescent="0.2">
      <c r="A38" s="246"/>
      <c r="B38" s="290"/>
      <c r="C38" s="291"/>
      <c r="D38" s="294" t="s">
        <v>200</v>
      </c>
      <c r="E38" s="294"/>
      <c r="F38" s="294"/>
      <c r="G38" s="294"/>
      <c r="H38" s="10">
        <v>36</v>
      </c>
      <c r="I38" s="94">
        <v>194995</v>
      </c>
    </row>
    <row r="39" spans="1:10" ht="15" customHeight="1" x14ac:dyDescent="0.2">
      <c r="A39" s="246"/>
      <c r="B39" s="292"/>
      <c r="C39" s="293"/>
      <c r="D39" s="295" t="s">
        <v>201</v>
      </c>
      <c r="E39" s="295"/>
      <c r="F39" s="295"/>
      <c r="G39" s="295"/>
      <c r="H39" s="10">
        <v>37</v>
      </c>
      <c r="I39" s="94">
        <v>167265</v>
      </c>
    </row>
    <row r="40" spans="1:10" ht="15" customHeight="1" x14ac:dyDescent="0.2">
      <c r="A40" s="246"/>
      <c r="B40" s="269" t="s">
        <v>93</v>
      </c>
      <c r="C40" s="269"/>
      <c r="D40" s="218" t="s">
        <v>60</v>
      </c>
      <c r="E40" s="219"/>
      <c r="F40" s="219"/>
      <c r="G40" s="220"/>
      <c r="H40" s="10">
        <v>38</v>
      </c>
      <c r="I40" s="84">
        <v>683861</v>
      </c>
    </row>
    <row r="41" spans="1:10" ht="15" customHeight="1" x14ac:dyDescent="0.2">
      <c r="A41" s="246"/>
      <c r="B41" s="269"/>
      <c r="C41" s="269"/>
      <c r="D41" s="218" t="s">
        <v>61</v>
      </c>
      <c r="E41" s="219"/>
      <c r="F41" s="219"/>
      <c r="G41" s="220"/>
      <c r="H41" s="10">
        <v>39</v>
      </c>
      <c r="I41" s="84">
        <v>528774</v>
      </c>
    </row>
    <row r="42" spans="1:10" ht="15" customHeight="1" x14ac:dyDescent="0.2">
      <c r="A42" s="246"/>
      <c r="B42" s="269"/>
      <c r="C42" s="269"/>
      <c r="D42" s="273" t="s">
        <v>121</v>
      </c>
      <c r="E42" s="274"/>
      <c r="F42" s="274"/>
      <c r="G42" s="275"/>
      <c r="H42" s="10">
        <v>40</v>
      </c>
      <c r="I42" s="84">
        <v>5759</v>
      </c>
    </row>
    <row r="43" spans="1:10" ht="15" customHeight="1" x14ac:dyDescent="0.2">
      <c r="A43" s="246"/>
      <c r="B43" s="269" t="s">
        <v>109</v>
      </c>
      <c r="C43" s="269"/>
      <c r="D43" s="270" t="s">
        <v>110</v>
      </c>
      <c r="E43" s="271"/>
      <c r="F43" s="271"/>
      <c r="G43" s="272"/>
      <c r="H43" s="10">
        <v>41</v>
      </c>
      <c r="I43" s="84">
        <v>240694294129</v>
      </c>
    </row>
    <row r="44" spans="1:10" ht="15" customHeight="1" x14ac:dyDescent="0.2">
      <c r="A44" s="246"/>
      <c r="B44" s="269"/>
      <c r="C44" s="269"/>
      <c r="D44" s="270" t="s">
        <v>111</v>
      </c>
      <c r="E44" s="271"/>
      <c r="F44" s="271"/>
      <c r="G44" s="272"/>
      <c r="H44" s="10">
        <v>42</v>
      </c>
      <c r="I44" s="84">
        <v>7680850707</v>
      </c>
    </row>
    <row r="45" spans="1:10" ht="15" customHeight="1" x14ac:dyDescent="0.2">
      <c r="A45" s="246"/>
      <c r="B45" s="248" t="s">
        <v>148</v>
      </c>
      <c r="C45" s="249"/>
      <c r="D45" s="249"/>
      <c r="E45" s="249"/>
      <c r="F45" s="249"/>
      <c r="G45" s="250"/>
      <c r="H45" s="10">
        <v>43</v>
      </c>
      <c r="I45" s="84">
        <v>152</v>
      </c>
    </row>
    <row r="46" spans="1:10" ht="15" customHeight="1" x14ac:dyDescent="0.2">
      <c r="A46" s="246"/>
      <c r="B46" s="183" t="s">
        <v>155</v>
      </c>
      <c r="C46" s="184"/>
      <c r="D46" s="184"/>
      <c r="E46" s="184"/>
      <c r="F46" s="184"/>
      <c r="G46" s="185"/>
      <c r="H46" s="10">
        <v>44</v>
      </c>
      <c r="I46" s="84">
        <v>8543</v>
      </c>
    </row>
    <row r="47" spans="1:10" ht="15" customHeight="1" x14ac:dyDescent="0.2">
      <c r="A47" s="246"/>
      <c r="B47" s="239" t="s">
        <v>144</v>
      </c>
      <c r="C47" s="240"/>
      <c r="D47" s="240"/>
      <c r="E47" s="240"/>
      <c r="F47" s="240"/>
      <c r="G47" s="241"/>
      <c r="H47" s="10">
        <v>45</v>
      </c>
      <c r="I47" s="84">
        <v>4197</v>
      </c>
    </row>
    <row r="48" spans="1:10" ht="15" customHeight="1" x14ac:dyDescent="0.2">
      <c r="A48" s="246"/>
      <c r="B48" s="239" t="s">
        <v>145</v>
      </c>
      <c r="C48" s="240"/>
      <c r="D48" s="240"/>
      <c r="E48" s="240"/>
      <c r="F48" s="240"/>
      <c r="G48" s="241"/>
      <c r="H48" s="10">
        <v>46</v>
      </c>
      <c r="I48" s="84">
        <v>94413</v>
      </c>
    </row>
    <row r="49" spans="1:9" ht="24.75" customHeight="1" x14ac:dyDescent="0.2">
      <c r="A49" s="247"/>
      <c r="B49" s="221" t="s">
        <v>163</v>
      </c>
      <c r="C49" s="222"/>
      <c r="D49" s="222"/>
      <c r="E49" s="222"/>
      <c r="F49" s="222"/>
      <c r="G49" s="223"/>
      <c r="H49" s="10">
        <v>47</v>
      </c>
      <c r="I49" s="84">
        <v>25745</v>
      </c>
    </row>
    <row r="50" spans="1:9" ht="13.5" customHeight="1" x14ac:dyDescent="0.2">
      <c r="A50" s="251" t="s">
        <v>46</v>
      </c>
      <c r="B50" s="251"/>
      <c r="C50" s="251"/>
      <c r="D50" s="251"/>
      <c r="E50" s="251"/>
      <c r="F50" s="251"/>
      <c r="G50" s="251"/>
      <c r="H50" s="251"/>
      <c r="I50" s="251"/>
    </row>
    <row r="51" spans="1:9" ht="14.25" customHeight="1" x14ac:dyDescent="0.2">
      <c r="A51" s="299" t="s">
        <v>181</v>
      </c>
      <c r="B51" s="300"/>
      <c r="C51" s="300"/>
      <c r="D51" s="300"/>
      <c r="E51" s="300"/>
      <c r="F51" s="300"/>
      <c r="G51" s="301"/>
      <c r="H51" s="113">
        <v>48</v>
      </c>
      <c r="I51" s="87">
        <v>4344</v>
      </c>
    </row>
    <row r="52" spans="1:9" ht="14.25" customHeight="1" x14ac:dyDescent="0.2">
      <c r="A52" s="276" t="s">
        <v>182</v>
      </c>
      <c r="B52" s="277"/>
      <c r="C52" s="277"/>
      <c r="D52" s="277"/>
      <c r="E52" s="277"/>
      <c r="F52" s="277"/>
      <c r="G52" s="278"/>
      <c r="H52" s="113">
        <v>49</v>
      </c>
      <c r="I52" s="87">
        <v>3089</v>
      </c>
    </row>
    <row r="53" spans="1:9" ht="8.25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74" t="s">
        <v>183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 x14ac:dyDescent="0.2">
      <c r="A55" s="282" t="s">
        <v>165</v>
      </c>
      <c r="B55" s="283"/>
      <c r="C55" s="283"/>
      <c r="D55" s="284"/>
      <c r="E55" s="279" t="s">
        <v>161</v>
      </c>
      <c r="F55" s="280"/>
      <c r="G55" s="280"/>
      <c r="H55" s="280"/>
      <c r="I55" s="281"/>
    </row>
    <row r="56" spans="1:9" ht="45" customHeight="1" x14ac:dyDescent="0.2">
      <c r="A56" s="285"/>
      <c r="B56" s="286"/>
      <c r="C56" s="286"/>
      <c r="D56" s="287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 x14ac:dyDescent="0.2">
      <c r="A57" s="296" t="s">
        <v>185</v>
      </c>
      <c r="B57" s="297"/>
      <c r="C57" s="297"/>
      <c r="D57" s="298"/>
      <c r="E57" s="115">
        <f>E58+E61+E62+E63</f>
        <v>2272110</v>
      </c>
      <c r="F57" s="115">
        <f>F58+F61+F62+F63</f>
        <v>349710</v>
      </c>
      <c r="G57" s="115">
        <f>G58+G61+G62+G63</f>
        <v>51683</v>
      </c>
      <c r="H57" s="115">
        <f>H58+H61+H62+H63</f>
        <v>13398</v>
      </c>
      <c r="I57" s="115">
        <f>I58+I61+I62+I63</f>
        <v>7776</v>
      </c>
    </row>
    <row r="58" spans="1:9" ht="13.5" customHeight="1" x14ac:dyDescent="0.2">
      <c r="A58" s="196" t="s">
        <v>103</v>
      </c>
      <c r="B58" s="196"/>
      <c r="C58" s="196"/>
      <c r="D58" s="196"/>
      <c r="E58" s="94">
        <v>835443</v>
      </c>
      <c r="F58" s="94">
        <v>65220</v>
      </c>
      <c r="G58" s="94">
        <v>13863</v>
      </c>
      <c r="H58" s="94">
        <v>4438</v>
      </c>
      <c r="I58" s="94">
        <v>2475</v>
      </c>
    </row>
    <row r="59" spans="1:9" ht="13.5" customHeight="1" x14ac:dyDescent="0.2">
      <c r="A59" s="242" t="s">
        <v>203</v>
      </c>
      <c r="B59" s="243"/>
      <c r="C59" s="243"/>
      <c r="D59" s="244"/>
      <c r="E59" s="86">
        <v>60403</v>
      </c>
      <c r="F59" s="86">
        <v>35269</v>
      </c>
      <c r="G59" s="86">
        <v>11095</v>
      </c>
      <c r="H59" s="86">
        <v>3917</v>
      </c>
      <c r="I59" s="86">
        <v>2044</v>
      </c>
    </row>
    <row r="60" spans="1:9" ht="13.5" customHeight="1" x14ac:dyDescent="0.2">
      <c r="A60" s="242" t="s">
        <v>204</v>
      </c>
      <c r="B60" s="243"/>
      <c r="C60" s="243"/>
      <c r="D60" s="244"/>
      <c r="E60" s="86">
        <v>666790</v>
      </c>
      <c r="F60" s="86">
        <v>18953</v>
      </c>
      <c r="G60" s="86">
        <v>1868</v>
      </c>
      <c r="H60" s="86">
        <v>316</v>
      </c>
      <c r="I60" s="86">
        <v>198</v>
      </c>
    </row>
    <row r="61" spans="1:9" ht="13.5" customHeight="1" x14ac:dyDescent="0.2">
      <c r="A61" s="238" t="s">
        <v>30</v>
      </c>
      <c r="B61" s="238"/>
      <c r="C61" s="238"/>
      <c r="D61" s="238"/>
      <c r="E61" s="84">
        <v>28387</v>
      </c>
      <c r="F61" s="84">
        <v>11436</v>
      </c>
      <c r="G61" s="84">
        <v>1312</v>
      </c>
      <c r="H61" s="84">
        <v>443</v>
      </c>
      <c r="I61" s="84">
        <v>344</v>
      </c>
    </row>
    <row r="62" spans="1:9" ht="13.5" customHeight="1" x14ac:dyDescent="0.2">
      <c r="A62" s="238" t="s">
        <v>104</v>
      </c>
      <c r="B62" s="238"/>
      <c r="C62" s="238"/>
      <c r="D62" s="238"/>
      <c r="E62" s="84">
        <v>609349</v>
      </c>
      <c r="F62" s="84">
        <v>240172</v>
      </c>
      <c r="G62" s="84">
        <v>35256</v>
      </c>
      <c r="H62" s="84">
        <v>8397</v>
      </c>
      <c r="I62" s="84">
        <v>4903</v>
      </c>
    </row>
    <row r="63" spans="1:9" ht="13.5" customHeight="1" x14ac:dyDescent="0.2">
      <c r="A63" s="196" t="s">
        <v>108</v>
      </c>
      <c r="B63" s="196"/>
      <c r="C63" s="196"/>
      <c r="D63" s="196"/>
      <c r="E63" s="84">
        <v>798931</v>
      </c>
      <c r="F63" s="84">
        <v>32882</v>
      </c>
      <c r="G63" s="84">
        <v>1252</v>
      </c>
      <c r="H63" s="84">
        <v>120</v>
      </c>
      <c r="I63" s="84">
        <v>54</v>
      </c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62" t="s">
        <v>184</v>
      </c>
      <c r="B65" s="262"/>
      <c r="C65" s="262"/>
      <c r="D65" s="262"/>
      <c r="E65" s="262"/>
      <c r="F65" s="262"/>
      <c r="G65" s="262"/>
      <c r="H65" s="263"/>
      <c r="I65" s="263"/>
    </row>
    <row r="66" spans="1:9" x14ac:dyDescent="0.2">
      <c r="A66" s="264" t="s">
        <v>150</v>
      </c>
      <c r="B66" s="265"/>
      <c r="C66" s="265"/>
      <c r="D66" s="265"/>
      <c r="E66" s="265"/>
      <c r="F66" s="99" t="s">
        <v>5</v>
      </c>
      <c r="G66" s="100" t="s">
        <v>114</v>
      </c>
      <c r="H66" s="101"/>
      <c r="I66" s="101"/>
    </row>
    <row r="67" spans="1:9" ht="15" customHeight="1" x14ac:dyDescent="0.2">
      <c r="A67" s="266" t="s">
        <v>185</v>
      </c>
      <c r="B67" s="267"/>
      <c r="C67" s="267"/>
      <c r="D67" s="267"/>
      <c r="E67" s="268"/>
      <c r="F67" s="107">
        <v>998582</v>
      </c>
      <c r="G67" s="108">
        <v>22273157700</v>
      </c>
      <c r="H67" s="101"/>
      <c r="I67" s="101"/>
    </row>
    <row r="68" spans="1:9" ht="12.75" customHeight="1" x14ac:dyDescent="0.2">
      <c r="A68" s="237" t="s">
        <v>186</v>
      </c>
      <c r="B68" s="256" t="s">
        <v>187</v>
      </c>
      <c r="C68" s="257"/>
      <c r="D68" s="257"/>
      <c r="E68" s="258"/>
      <c r="F68" s="109">
        <v>459561</v>
      </c>
      <c r="G68" s="88">
        <v>20606893901</v>
      </c>
      <c r="H68" s="102"/>
      <c r="I68" s="103"/>
    </row>
    <row r="69" spans="1:9" x14ac:dyDescent="0.2">
      <c r="A69" s="237"/>
      <c r="B69" s="256" t="s">
        <v>188</v>
      </c>
      <c r="C69" s="257"/>
      <c r="D69" s="257"/>
      <c r="E69" s="258"/>
      <c r="F69" s="109">
        <v>539021</v>
      </c>
      <c r="G69" s="88">
        <v>1666263799</v>
      </c>
      <c r="H69" s="102"/>
      <c r="I69" s="103"/>
    </row>
    <row r="70" spans="1:9" ht="15.75" customHeight="1" x14ac:dyDescent="0.2">
      <c r="A70" s="252" t="s">
        <v>189</v>
      </c>
      <c r="B70" s="259" t="s">
        <v>113</v>
      </c>
      <c r="C70" s="260"/>
      <c r="D70" s="260"/>
      <c r="E70" s="261"/>
      <c r="F70" s="110">
        <v>338958</v>
      </c>
      <c r="G70" s="108">
        <v>221074148</v>
      </c>
      <c r="H70" s="102"/>
      <c r="I70" s="103"/>
    </row>
    <row r="71" spans="1:9" x14ac:dyDescent="0.2">
      <c r="A71" s="252"/>
      <c r="B71" s="253" t="s">
        <v>190</v>
      </c>
      <c r="C71" s="254"/>
      <c r="D71" s="254"/>
      <c r="E71" s="255"/>
      <c r="F71" s="109">
        <v>402</v>
      </c>
      <c r="G71" s="88">
        <v>2568651</v>
      </c>
      <c r="H71" s="104"/>
      <c r="I71" s="104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</row>
    <row r="118" spans="1:9" x14ac:dyDescent="0.2">
      <c r="A118" s="2"/>
    </row>
    <row r="119" spans="1:9" x14ac:dyDescent="0.2">
      <c r="A119" s="2"/>
    </row>
  </sheetData>
  <sheetProtection formatCells="0" formatColumns="0" formatRows="0"/>
  <mergeCells count="80"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A2:G2"/>
    <mergeCell ref="C9:G9"/>
    <mergeCell ref="B10:G10"/>
    <mergeCell ref="B11:G11"/>
    <mergeCell ref="B12:G12"/>
    <mergeCell ref="B14:G14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B36:G36"/>
    <mergeCell ref="D40:G40"/>
    <mergeCell ref="B40:C42"/>
    <mergeCell ref="D30:G30"/>
    <mergeCell ref="D31:G31"/>
    <mergeCell ref="D32:G32"/>
    <mergeCell ref="B33:G33"/>
    <mergeCell ref="B34:G34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43:C44"/>
    <mergeCell ref="D44:G44"/>
    <mergeCell ref="D41:G41"/>
    <mergeCell ref="D42:G42"/>
    <mergeCell ref="A52:G52"/>
    <mergeCell ref="E55:I55"/>
    <mergeCell ref="A55:D56"/>
    <mergeCell ref="B48:G48"/>
    <mergeCell ref="A70:A71"/>
    <mergeCell ref="B71:E71"/>
    <mergeCell ref="B68:E68"/>
    <mergeCell ref="B69:E69"/>
    <mergeCell ref="B70:E70"/>
    <mergeCell ref="A65:I65"/>
    <mergeCell ref="A66:E66"/>
    <mergeCell ref="A67:E67"/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2" firstPageNumber="11" orientation="portrait" useFirstPageNumber="1" r:id="rId1"/>
  <headerFooter alignWithMargins="0">
    <oddFooter>&amp;R4&amp;C&amp;R4&amp;LAFB6446E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" sqref="A2:B2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313" t="s">
        <v>4</v>
      </c>
      <c r="B2" s="314"/>
      <c r="C2" s="8" t="s">
        <v>37</v>
      </c>
      <c r="D2" s="8" t="s">
        <v>5</v>
      </c>
    </row>
    <row r="3" spans="1:4" ht="27.75" customHeight="1" x14ac:dyDescent="0.2">
      <c r="A3" s="208" t="s">
        <v>175</v>
      </c>
      <c r="B3" s="208"/>
      <c r="C3" s="10">
        <v>1</v>
      </c>
      <c r="D3" s="111">
        <f>IF('розділ 1 '!J46&lt;&gt;0,'розділ 1 '!K46*100/'розділ 1 '!J46,0)</f>
        <v>18.395696713323964</v>
      </c>
    </row>
    <row r="4" spans="1:4" ht="18" customHeight="1" x14ac:dyDescent="0.2">
      <c r="A4" s="327" t="s">
        <v>1</v>
      </c>
      <c r="B4" s="64" t="s">
        <v>176</v>
      </c>
      <c r="C4" s="10">
        <v>2</v>
      </c>
      <c r="D4" s="111">
        <f>IF('розділ 1 '!J16&lt;&gt;0,'розділ 1 '!K16*100/'розділ 1 '!J16,0)</f>
        <v>31.305922840065204</v>
      </c>
    </row>
    <row r="5" spans="1:4" ht="18" customHeight="1" x14ac:dyDescent="0.2">
      <c r="A5" s="328"/>
      <c r="B5" s="64" t="s">
        <v>177</v>
      </c>
      <c r="C5" s="10">
        <v>3</v>
      </c>
      <c r="D5" s="111">
        <f>IF('розділ 1 '!J25&lt;&gt;0,'розділ 1 '!K25*100/'розділ 1 '!J25,0)</f>
        <v>27.122881748310029</v>
      </c>
    </row>
    <row r="6" spans="1:4" ht="18" customHeight="1" x14ac:dyDescent="0.2">
      <c r="A6" s="328"/>
      <c r="B6" s="64" t="s">
        <v>178</v>
      </c>
      <c r="C6" s="10">
        <v>4</v>
      </c>
      <c r="D6" s="111">
        <f>IF('розділ 1 '!J40&lt;&gt;0,'розділ 1 '!K40*100/'розділ 1 '!J40,0)</f>
        <v>15.456559818666769</v>
      </c>
    </row>
    <row r="7" spans="1:4" ht="18" customHeight="1" x14ac:dyDescent="0.2">
      <c r="A7" s="328"/>
      <c r="B7" s="67" t="s">
        <v>179</v>
      </c>
      <c r="C7" s="10">
        <v>5</v>
      </c>
      <c r="D7" s="111">
        <f>IF('розділ 1 '!J45&lt;&gt;0,'розділ 1 '!K45*100/'розділ 1 '!J45,0)</f>
        <v>5.7690266426069421</v>
      </c>
    </row>
    <row r="8" spans="1:4" ht="18" customHeight="1" x14ac:dyDescent="0.2">
      <c r="A8" s="208" t="s">
        <v>180</v>
      </c>
      <c r="B8" s="208"/>
      <c r="C8" s="10">
        <v>6</v>
      </c>
      <c r="D8" s="111">
        <f>IF('розділ 1 '!F46&lt;&gt;0,'розділ 1 '!H46*100/'розділ 1 '!F46,0)</f>
        <v>96.957438318502525</v>
      </c>
    </row>
    <row r="9" spans="1:4" ht="18" customHeight="1" x14ac:dyDescent="0.2">
      <c r="A9" s="208" t="s">
        <v>96</v>
      </c>
      <c r="B9" s="208"/>
      <c r="C9" s="10">
        <v>7</v>
      </c>
      <c r="D9" s="88">
        <f>IF('розділ 3'!I52&lt;&gt;0,'розділ 1 '!H46/'розділ 3'!I52,0)</f>
        <v>872.34606668824858</v>
      </c>
    </row>
    <row r="10" spans="1:4" ht="25.5" customHeight="1" x14ac:dyDescent="0.2">
      <c r="A10" s="208" t="s">
        <v>106</v>
      </c>
      <c r="B10" s="208"/>
      <c r="C10" s="10">
        <v>8</v>
      </c>
      <c r="D10" s="88">
        <f>IF('розділ 3'!I52&lt;&gt;0,'розділ 1 '!E46/'розділ 3'!I52,0)</f>
        <v>1046.7555843314988</v>
      </c>
    </row>
    <row r="11" spans="1:4" ht="16.5" customHeight="1" x14ac:dyDescent="0.2">
      <c r="A11" s="218" t="s">
        <v>62</v>
      </c>
      <c r="B11" s="220"/>
      <c r="C11" s="10">
        <v>9</v>
      </c>
      <c r="D11" s="84">
        <v>56.733253403758198</v>
      </c>
    </row>
    <row r="12" spans="1:4" ht="16.5" customHeight="1" x14ac:dyDescent="0.2">
      <c r="A12" s="238" t="s">
        <v>103</v>
      </c>
      <c r="B12" s="238"/>
      <c r="C12" s="10">
        <v>10</v>
      </c>
      <c r="D12" s="84">
        <v>41.313584018551403</v>
      </c>
    </row>
    <row r="13" spans="1:4" ht="16.5" customHeight="1" x14ac:dyDescent="0.2">
      <c r="A13" s="242" t="s">
        <v>203</v>
      </c>
      <c r="B13" s="244"/>
      <c r="C13" s="10">
        <v>11</v>
      </c>
      <c r="D13" s="94">
        <v>145.452516082035</v>
      </c>
    </row>
    <row r="14" spans="1:4" ht="16.5" customHeight="1" x14ac:dyDescent="0.2">
      <c r="A14" s="242" t="s">
        <v>204</v>
      </c>
      <c r="B14" s="244"/>
      <c r="C14" s="10">
        <v>12</v>
      </c>
      <c r="D14" s="94">
        <v>7.9376128570699702</v>
      </c>
    </row>
    <row r="15" spans="1:4" ht="16.5" customHeight="1" x14ac:dyDescent="0.2">
      <c r="A15" s="238" t="s">
        <v>30</v>
      </c>
      <c r="B15" s="238"/>
      <c r="C15" s="10">
        <v>13</v>
      </c>
      <c r="D15" s="84">
        <v>92.079628135534193</v>
      </c>
    </row>
    <row r="16" spans="1:4" ht="16.5" customHeight="1" x14ac:dyDescent="0.2">
      <c r="A16" s="238" t="s">
        <v>104</v>
      </c>
      <c r="B16" s="238"/>
      <c r="C16" s="10">
        <v>14</v>
      </c>
      <c r="D16" s="84">
        <v>99.7924124134164</v>
      </c>
    </row>
    <row r="17" spans="1:7" ht="16.5" customHeight="1" x14ac:dyDescent="0.2">
      <c r="A17" s="238" t="s">
        <v>108</v>
      </c>
      <c r="B17" s="238"/>
      <c r="C17" s="10">
        <v>15</v>
      </c>
      <c r="D17" s="84">
        <v>25.612303826320499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332" t="s">
        <v>215</v>
      </c>
      <c r="B19" s="332"/>
      <c r="C19" s="44"/>
      <c r="D19" s="44"/>
    </row>
    <row r="20" spans="1:7" ht="15" customHeight="1" x14ac:dyDescent="0.2">
      <c r="A20" s="332"/>
      <c r="B20" s="332"/>
      <c r="C20" s="330" t="s">
        <v>211</v>
      </c>
      <c r="D20" s="330"/>
    </row>
    <row r="21" spans="1:7" ht="15.75" customHeight="1" x14ac:dyDescent="0.2">
      <c r="A21" s="59"/>
      <c r="B21" s="116" t="s">
        <v>97</v>
      </c>
      <c r="C21" s="325" t="s">
        <v>98</v>
      </c>
      <c r="D21" s="325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31" t="s">
        <v>212</v>
      </c>
      <c r="D23" s="331"/>
      <c r="G23" s="93"/>
    </row>
    <row r="24" spans="1:7" ht="15.75" customHeight="1" x14ac:dyDescent="0.2">
      <c r="A24" s="61"/>
      <c r="B24" s="79" t="s">
        <v>97</v>
      </c>
      <c r="C24" s="325" t="s">
        <v>98</v>
      </c>
      <c r="D24" s="325"/>
    </row>
    <row r="25" spans="1:7" x14ac:dyDescent="0.2">
      <c r="A25" s="62" t="s">
        <v>99</v>
      </c>
      <c r="B25" s="82"/>
      <c r="C25" s="326">
        <v>2777663</v>
      </c>
      <c r="D25" s="326"/>
    </row>
    <row r="26" spans="1:7" x14ac:dyDescent="0.2">
      <c r="A26" s="63" t="s">
        <v>100</v>
      </c>
      <c r="B26" s="82"/>
      <c r="C26" s="257"/>
      <c r="D26" s="257"/>
    </row>
    <row r="27" spans="1:7" x14ac:dyDescent="0.2">
      <c r="A27" s="62" t="s">
        <v>101</v>
      </c>
      <c r="B27" s="83"/>
      <c r="C27" s="257" t="s">
        <v>213</v>
      </c>
      <c r="D27" s="257"/>
    </row>
    <row r="28" spans="1:7" ht="15.75" customHeight="1" x14ac:dyDescent="0.2"/>
    <row r="29" spans="1:7" ht="12.75" customHeight="1" x14ac:dyDescent="0.2">
      <c r="C29" s="329" t="s">
        <v>214</v>
      </c>
      <c r="D29" s="329"/>
    </row>
  </sheetData>
  <mergeCells count="22">
    <mergeCell ref="C29:D29"/>
    <mergeCell ref="C20:D20"/>
    <mergeCell ref="C21:D21"/>
    <mergeCell ref="C23:D23"/>
    <mergeCell ref="A11:B11"/>
    <mergeCell ref="A12:B12"/>
    <mergeCell ref="A15:B15"/>
    <mergeCell ref="A16:B16"/>
    <mergeCell ref="A17:B17"/>
    <mergeCell ref="A19:B20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&amp;R5&amp;C&amp;R5&amp;LAFB6446E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2'!Область_печати</vt:lpstr>
      <vt:lpstr>'розділ 3'!Область_печати</vt:lpstr>
      <vt:lpstr>'розділ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2021-02-08T09:32:12Z</cp:lastPrinted>
  <dcterms:created xsi:type="dcterms:W3CDTF">2004-04-20T14:33:35Z</dcterms:created>
  <dcterms:modified xsi:type="dcterms:W3CDTF">2021-02-16T09:10:36Z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мзс_4.2020_05.02.2021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AFB6446E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3.26.1.2513</vt:lpwstr>
  </property>
</Properties>
</file>